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050" activeTab="0"/>
  </bookViews>
  <sheets>
    <sheet name="distributore sigma nota" sheetId="1" r:id="rId1"/>
    <sheet name="distributore sigma non nota" sheetId="2" r:id="rId2"/>
  </sheets>
  <definedNames/>
  <calcPr fullCalcOnLoad="1"/>
</workbook>
</file>

<file path=xl/sharedStrings.xml><?xml version="1.0" encoding="utf-8"?>
<sst xmlns="http://schemas.openxmlformats.org/spreadsheetml/2006/main" count="53" uniqueCount="29">
  <si>
    <t>id</t>
  </si>
  <si>
    <t>cc</t>
  </si>
  <si>
    <t>MEDIA</t>
  </si>
  <si>
    <t>s</t>
  </si>
  <si>
    <t>errore standard</t>
  </si>
  <si>
    <t>n</t>
  </si>
  <si>
    <t>radice di n</t>
  </si>
  <si>
    <t>media pop</t>
  </si>
  <si>
    <t>Z calcolato</t>
  </si>
  <si>
    <t>alfa</t>
  </si>
  <si>
    <t>bidirezionale</t>
  </si>
  <si>
    <t>Z critico</t>
  </si>
  <si>
    <t>valore p</t>
  </si>
  <si>
    <t>monodirezionale sinistra</t>
  </si>
  <si>
    <t>monodirezionale destra</t>
  </si>
  <si>
    <t>valori</t>
  </si>
  <si>
    <t>descrizione</t>
  </si>
  <si>
    <t>ipotesi</t>
  </si>
  <si>
    <t>descrizione ipotesi</t>
  </si>
  <si>
    <t>la media calcolata è inferiore alla media della popolazione</t>
  </si>
  <si>
    <t>la media calcolata è superiore alla media della popolazione</t>
  </si>
  <si>
    <t>la media calcolata è diversa dalla media della popolazione</t>
  </si>
  <si>
    <t>decisione</t>
  </si>
  <si>
    <t>P(Z&lt;Z calcolato)</t>
  </si>
  <si>
    <t>confronto Z calcolato con Z critico</t>
  </si>
  <si>
    <t>sigma nota</t>
  </si>
  <si>
    <t>sigma non nota</t>
  </si>
  <si>
    <t>???</t>
  </si>
  <si>
    <t>t critico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</si>
</sst>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.##0"/>
    <numFmt numFmtId="171" formatCode="#.##0.0000"/>
    <numFmt numFmtId="172" formatCode="_-* #,##0.0_-;\-* #,##0.0_-;_-* &quot;-&quot;_-;_-@_-"/>
    <numFmt numFmtId="173" formatCode="_-* #.##0.0_-;\-* #.##0.0_-;_-* &quot;-&quot;_-;_-@_-"/>
    <numFmt numFmtId="174" formatCode="_-* #.##0.00_-;\-* #.##0.00_-;_-* &quot;-&quot;_-;_-@_-"/>
    <numFmt numFmtId="175" formatCode="_-* #.##0.000_-;\-* #.##0.000_-;_-* &quot;-&quot;_-;_-@_-"/>
    <numFmt numFmtId="176" formatCode="_-* #.##0._-;\-* #.##0._-;_-* &quot;-&quot;_-;_-@_-"/>
    <numFmt numFmtId="177" formatCode="_-* #.##._-;\-* #.##._-;_-* &quot;-&quot;_-;_-@_ⴆ"/>
    <numFmt numFmtId="178" formatCode="0.0000"/>
    <numFmt numFmtId="179" formatCode="0.0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"/>
    <numFmt numFmtId="189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88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0.8515625" style="1" customWidth="1"/>
    <col min="3" max="3" width="4.7109375" style="1" customWidth="1"/>
    <col min="4" max="4" width="14.7109375" style="1" bestFit="1" customWidth="1"/>
    <col min="5" max="5" width="10.8515625" style="1" bestFit="1" customWidth="1"/>
    <col min="6" max="6" width="5.421875" style="1" customWidth="1"/>
    <col min="7" max="7" width="21.421875" style="1" bestFit="1" customWidth="1"/>
    <col min="8" max="8" width="22.7109375" style="1" customWidth="1"/>
    <col min="9" max="9" width="12.8515625" style="1" customWidth="1"/>
    <col min="10" max="10" width="18.421875" style="1" customWidth="1"/>
    <col min="11" max="11" width="12.00390625" style="1" customWidth="1"/>
    <col min="12" max="12" width="8.421875" style="1" bestFit="1" customWidth="1"/>
    <col min="13" max="16384" width="9.140625" style="1" customWidth="1"/>
  </cols>
  <sheetData>
    <row r="1" spans="1:12" s="2" customFormat="1" ht="31.5" customHeight="1">
      <c r="A1" s="2" t="s">
        <v>0</v>
      </c>
      <c r="B1" s="2" t="s">
        <v>1</v>
      </c>
      <c r="D1" s="2" t="s">
        <v>16</v>
      </c>
      <c r="E1" s="2" t="s">
        <v>15</v>
      </c>
      <c r="G1" s="2" t="s">
        <v>17</v>
      </c>
      <c r="H1" s="2" t="s">
        <v>18</v>
      </c>
      <c r="I1" s="2" t="s">
        <v>11</v>
      </c>
      <c r="J1" s="14" t="s">
        <v>24</v>
      </c>
      <c r="K1" s="2" t="s">
        <v>22</v>
      </c>
      <c r="L1" s="2" t="s">
        <v>12</v>
      </c>
    </row>
    <row r="2" spans="1:12" ht="22.5">
      <c r="A2" s="3">
        <v>1</v>
      </c>
      <c r="B2" s="1">
        <v>321.9</v>
      </c>
      <c r="D2" s="6" t="s">
        <v>7</v>
      </c>
      <c r="E2" s="7">
        <v>333</v>
      </c>
      <c r="F2" s="7"/>
      <c r="G2" s="6" t="s">
        <v>10</v>
      </c>
      <c r="H2" s="13" t="s">
        <v>21</v>
      </c>
      <c r="I2" s="11">
        <f>ABS(NORMSINV($E$7/2))</f>
        <v>1.9599639845400545</v>
      </c>
      <c r="J2" s="8">
        <f>IF(ABS($E$6)&gt;ABS(I2),1,0)</f>
        <v>1</v>
      </c>
      <c r="K2" s="12" t="str">
        <f>IF(J2,"Rifiuto H0","non rifiuto H0")</f>
        <v>Rifiuto H0</v>
      </c>
      <c r="L2" s="10">
        <f>E8*2</f>
        <v>0.0031611577970886984</v>
      </c>
    </row>
    <row r="3" spans="1:12" ht="22.5">
      <c r="A3" s="3">
        <v>2</v>
      </c>
      <c r="B3" s="1">
        <v>308.3025</v>
      </c>
      <c r="D3" s="6" t="s">
        <v>25</v>
      </c>
      <c r="E3" s="7">
        <v>16.65</v>
      </c>
      <c r="F3" s="7"/>
      <c r="G3" s="6" t="s">
        <v>13</v>
      </c>
      <c r="H3" s="13" t="s">
        <v>19</v>
      </c>
      <c r="I3" s="11">
        <f>NORMSINV($E$7)</f>
        <v>-1.6448536269514742</v>
      </c>
      <c r="J3" s="8">
        <f>IF($E$6&lt;I3,1,0)</f>
        <v>1</v>
      </c>
      <c r="K3" s="12" t="str">
        <f>IF(J3,"Rifiuto H0","non rifiuto H0")</f>
        <v>Rifiuto H0</v>
      </c>
      <c r="L3" s="10">
        <f>E8</f>
        <v>0.0015805788985443492</v>
      </c>
    </row>
    <row r="4" spans="1:12" ht="22.5">
      <c r="A4" s="3">
        <v>3</v>
      </c>
      <c r="B4" s="1">
        <v>329.3925</v>
      </c>
      <c r="D4" s="6" t="s">
        <v>6</v>
      </c>
      <c r="E4" s="9">
        <f>SQRT(B34)</f>
        <v>5.477225575051661</v>
      </c>
      <c r="F4" s="9"/>
      <c r="G4" s="6" t="s">
        <v>14</v>
      </c>
      <c r="H4" s="13" t="s">
        <v>20</v>
      </c>
      <c r="I4" s="11">
        <f>ABS(NORMSINV($E$7))</f>
        <v>1.6448536269514742</v>
      </c>
      <c r="J4" s="8">
        <f>IF($E$6&gt;I4,1,0)</f>
        <v>0</v>
      </c>
      <c r="K4" s="12" t="str">
        <f>IF(J4,"Rifiuto H0","non rifiuto H0")</f>
        <v>non rifiuto H0</v>
      </c>
      <c r="L4" s="10">
        <f>E8</f>
        <v>0.0015805788985443492</v>
      </c>
    </row>
    <row r="5" spans="1:8" ht="15">
      <c r="A5" s="3">
        <v>4</v>
      </c>
      <c r="B5" s="1">
        <v>343.8225</v>
      </c>
      <c r="D5" s="6" t="s">
        <v>4</v>
      </c>
      <c r="E5" s="10">
        <f>E3/E4</f>
        <v>3.039860194153672</v>
      </c>
      <c r="F5" s="10"/>
      <c r="G5" s="6"/>
      <c r="H5" s="6"/>
    </row>
    <row r="6" spans="1:8" ht="15.75">
      <c r="A6" s="3">
        <v>5</v>
      </c>
      <c r="B6" s="1">
        <v>342.7125</v>
      </c>
      <c r="D6" s="2" t="s">
        <v>8</v>
      </c>
      <c r="E6" s="5">
        <f>(B32-E2)/E5</f>
        <v>-2.951616004333385</v>
      </c>
      <c r="F6" s="11"/>
      <c r="G6" s="6"/>
      <c r="H6" s="6"/>
    </row>
    <row r="7" spans="1:6" ht="15">
      <c r="A7" s="3">
        <v>6</v>
      </c>
      <c r="B7" s="1">
        <v>350.205</v>
      </c>
      <c r="D7" s="6" t="s">
        <v>9</v>
      </c>
      <c r="E7" s="11">
        <v>0.05</v>
      </c>
      <c r="F7" s="11"/>
    </row>
    <row r="8" spans="1:6" ht="15">
      <c r="A8" s="3">
        <v>7</v>
      </c>
      <c r="B8" s="1">
        <v>295.815</v>
      </c>
      <c r="D8" s="6" t="s">
        <v>23</v>
      </c>
      <c r="E8" s="10">
        <f>IF(E6&lt;0,NORMSDIST(E6),1-NORMSDIST(E6))</f>
        <v>0.0015805788985443492</v>
      </c>
      <c r="F8" s="10"/>
    </row>
    <row r="9" spans="1:5" ht="15">
      <c r="A9" s="3">
        <v>8</v>
      </c>
      <c r="B9" s="1">
        <v>322.7325</v>
      </c>
      <c r="D9" s="6"/>
      <c r="E9" s="10"/>
    </row>
    <row r="10" spans="1:5" ht="15">
      <c r="A10" s="3">
        <v>9</v>
      </c>
      <c r="B10" s="1">
        <v>341.325</v>
      </c>
      <c r="D10" s="6"/>
      <c r="E10" s="11"/>
    </row>
    <row r="11" spans="1:5" ht="15">
      <c r="A11" s="3">
        <v>10</v>
      </c>
      <c r="B11" s="1">
        <v>311.0775</v>
      </c>
      <c r="D11" s="6"/>
      <c r="E11" s="11"/>
    </row>
    <row r="12" spans="1:2" ht="12.75">
      <c r="A12" s="3">
        <v>11</v>
      </c>
      <c r="B12" s="1">
        <v>316.35</v>
      </c>
    </row>
    <row r="13" spans="1:2" ht="12.75">
      <c r="A13" s="3">
        <v>12</v>
      </c>
      <c r="B13" s="1">
        <v>302.475</v>
      </c>
    </row>
    <row r="14" spans="1:2" ht="12.75">
      <c r="A14" s="3">
        <v>13</v>
      </c>
      <c r="B14" s="1">
        <v>300.5325</v>
      </c>
    </row>
    <row r="15" spans="1:2" ht="12.75">
      <c r="A15" s="3">
        <v>14</v>
      </c>
      <c r="B15" s="1">
        <v>312.465</v>
      </c>
    </row>
    <row r="16" spans="1:2" ht="12.75">
      <c r="A16" s="3">
        <v>15</v>
      </c>
      <c r="B16" s="1">
        <v>315.24</v>
      </c>
    </row>
    <row r="17" spans="1:2" ht="12.75">
      <c r="A17" s="3">
        <v>16</v>
      </c>
      <c r="B17" s="1">
        <v>296.6475</v>
      </c>
    </row>
    <row r="18" spans="1:2" ht="12.75">
      <c r="A18" s="3">
        <v>17</v>
      </c>
      <c r="B18" s="1">
        <v>318.2925</v>
      </c>
    </row>
    <row r="19" spans="1:2" ht="12.75">
      <c r="A19" s="3">
        <v>18</v>
      </c>
      <c r="B19" s="1">
        <v>320.5125</v>
      </c>
    </row>
    <row r="20" spans="1:2" ht="12.75">
      <c r="A20" s="3">
        <v>19</v>
      </c>
      <c r="B20" s="1">
        <v>328.005</v>
      </c>
    </row>
    <row r="21" spans="1:2" ht="12.75">
      <c r="A21" s="3">
        <v>20</v>
      </c>
      <c r="B21" s="1">
        <v>321.0675</v>
      </c>
    </row>
    <row r="22" spans="1:2" ht="12.75">
      <c r="A22" s="3">
        <v>21</v>
      </c>
      <c r="B22" s="1">
        <v>321.6225</v>
      </c>
    </row>
    <row r="23" spans="1:2" ht="12.75">
      <c r="A23" s="3">
        <v>22</v>
      </c>
      <c r="B23" s="1">
        <v>320.79</v>
      </c>
    </row>
    <row r="24" spans="1:2" ht="12.75">
      <c r="A24" s="3">
        <v>23</v>
      </c>
      <c r="B24" s="1">
        <v>344.655</v>
      </c>
    </row>
    <row r="25" spans="1:2" ht="12.75">
      <c r="A25" s="3">
        <v>24</v>
      </c>
      <c r="B25" s="1">
        <v>324.9525</v>
      </c>
    </row>
    <row r="26" spans="1:2" ht="12.75">
      <c r="A26" s="3">
        <v>25</v>
      </c>
      <c r="B26" s="1">
        <v>323.565</v>
      </c>
    </row>
    <row r="27" spans="1:2" ht="12.75">
      <c r="A27" s="3">
        <v>26</v>
      </c>
      <c r="B27" s="1">
        <v>318.8475</v>
      </c>
    </row>
    <row r="28" spans="1:2" ht="12.75">
      <c r="A28" s="3">
        <v>27</v>
      </c>
      <c r="B28" s="1">
        <v>353.535</v>
      </c>
    </row>
    <row r="29" spans="1:2" ht="12.75">
      <c r="A29" s="3">
        <v>28</v>
      </c>
      <c r="B29" s="1">
        <v>337.995</v>
      </c>
    </row>
    <row r="30" spans="1:2" ht="12.75">
      <c r="A30" s="3">
        <v>29</v>
      </c>
      <c r="B30" s="1">
        <v>359.085</v>
      </c>
    </row>
    <row r="31" spans="1:2" ht="12.75">
      <c r="A31" s="3">
        <v>30</v>
      </c>
      <c r="B31" s="1">
        <v>316.905</v>
      </c>
    </row>
    <row r="32" spans="1:2" ht="15.75">
      <c r="A32" s="2" t="s">
        <v>2</v>
      </c>
      <c r="B32" s="4">
        <f>AVERAGE(B2:B31)</f>
        <v>324.02750000000003</v>
      </c>
    </row>
    <row r="33" spans="1:2" ht="15.75">
      <c r="A33" s="2" t="s">
        <v>3</v>
      </c>
      <c r="B33" s="4">
        <f>STDEV(B2:B31)</f>
        <v>16.497044562900086</v>
      </c>
    </row>
    <row r="34" spans="1:2" ht="15.75">
      <c r="A34" s="2" t="s">
        <v>5</v>
      </c>
      <c r="B34" s="4">
        <f>COUNTA(B2:B31)</f>
        <v>30</v>
      </c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2" spans="1:2" ht="15.75">
      <c r="A42" s="2"/>
      <c r="B42" s="5"/>
    </row>
    <row r="43" spans="1:2" ht="15.75">
      <c r="A43" s="2"/>
      <c r="B43" s="5"/>
    </row>
    <row r="44" spans="1:2" ht="15.75">
      <c r="A44" s="2"/>
      <c r="B44" s="5"/>
    </row>
    <row r="45" spans="1:2" ht="15.75">
      <c r="A45" s="2"/>
      <c r="B45" s="5"/>
    </row>
    <row r="46" spans="1:2" ht="15.75">
      <c r="A46" s="2"/>
      <c r="B46" s="5"/>
    </row>
    <row r="47" spans="1:2" ht="15.75">
      <c r="A47" s="2"/>
      <c r="B47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0.8515625" style="1" customWidth="1"/>
    <col min="3" max="3" width="4.7109375" style="1" customWidth="1"/>
    <col min="4" max="4" width="14.7109375" style="1" bestFit="1" customWidth="1"/>
    <col min="5" max="5" width="10.8515625" style="1" bestFit="1" customWidth="1"/>
    <col min="6" max="6" width="5.421875" style="1" customWidth="1"/>
    <col min="7" max="7" width="21.421875" style="1" bestFit="1" customWidth="1"/>
    <col min="8" max="8" width="22.7109375" style="1" customWidth="1"/>
    <col min="9" max="9" width="12.8515625" style="1" customWidth="1"/>
    <col min="10" max="10" width="18.421875" style="1" customWidth="1"/>
    <col min="11" max="11" width="12.00390625" style="1" customWidth="1"/>
    <col min="12" max="12" width="8.421875" style="1" bestFit="1" customWidth="1"/>
    <col min="13" max="16384" width="9.140625" style="1" customWidth="1"/>
  </cols>
  <sheetData>
    <row r="1" spans="1:12" s="2" customFormat="1" ht="31.5" customHeight="1">
      <c r="A1" s="2" t="s">
        <v>0</v>
      </c>
      <c r="B1" s="2" t="s">
        <v>1</v>
      </c>
      <c r="D1" s="2" t="s">
        <v>16</v>
      </c>
      <c r="E1" s="2" t="s">
        <v>15</v>
      </c>
      <c r="G1" s="2" t="s">
        <v>17</v>
      </c>
      <c r="H1" s="2" t="s">
        <v>18</v>
      </c>
      <c r="I1" s="2" t="s">
        <v>28</v>
      </c>
      <c r="J1" s="14" t="s">
        <v>24</v>
      </c>
      <c r="K1" s="2" t="s">
        <v>22</v>
      </c>
      <c r="L1" s="2" t="s">
        <v>12</v>
      </c>
    </row>
    <row r="2" spans="1:12" ht="22.5">
      <c r="A2" s="3">
        <v>1</v>
      </c>
      <c r="B2" s="1">
        <v>321.9</v>
      </c>
      <c r="D2" s="6" t="s">
        <v>7</v>
      </c>
      <c r="E2" s="7">
        <v>333</v>
      </c>
      <c r="F2" s="7"/>
      <c r="G2" s="6" t="s">
        <v>10</v>
      </c>
      <c r="H2" s="13" t="s">
        <v>21</v>
      </c>
      <c r="I2" s="11">
        <f>TINV(E7/2,B34-1)</f>
        <v>2.363846054045963</v>
      </c>
      <c r="J2" s="8">
        <f>IF(ABS($E$6)&gt;ABS(I2),1,0)</f>
        <v>1</v>
      </c>
      <c r="K2" s="12" t="str">
        <f>IF(J2,"Rifiuto H0","non rifiuto H0")</f>
        <v>Rifiuto H0</v>
      </c>
      <c r="L2" s="10">
        <f>E8*2</f>
        <v>0.0028920732853057185</v>
      </c>
    </row>
    <row r="3" spans="1:12" ht="22.5">
      <c r="A3" s="3">
        <v>2</v>
      </c>
      <c r="B3" s="1">
        <v>308.3025</v>
      </c>
      <c r="D3" s="6" t="s">
        <v>26</v>
      </c>
      <c r="E3" s="7" t="s">
        <v>27</v>
      </c>
      <c r="F3" s="7"/>
      <c r="G3" s="6" t="s">
        <v>13</v>
      </c>
      <c r="H3" s="13" t="s">
        <v>19</v>
      </c>
      <c r="I3" s="11"/>
      <c r="J3" s="8">
        <f>IF($E$6&lt;I3,1,0)</f>
        <v>1</v>
      </c>
      <c r="K3" s="12" t="str">
        <f>IF(J3,"Rifiuto H0","non rifiuto H0")</f>
        <v>Rifiuto H0</v>
      </c>
      <c r="L3" s="10">
        <f>E8</f>
        <v>0.0014460366426528592</v>
      </c>
    </row>
    <row r="4" spans="1:12" ht="22.5">
      <c r="A4" s="3">
        <v>3</v>
      </c>
      <c r="B4" s="1">
        <v>329.3925</v>
      </c>
      <c r="D4" s="6" t="s">
        <v>6</v>
      </c>
      <c r="E4" s="9">
        <f>SQRT(B34)</f>
        <v>5.477225575051661</v>
      </c>
      <c r="F4" s="9"/>
      <c r="G4" s="6" t="s">
        <v>14</v>
      </c>
      <c r="H4" s="13" t="s">
        <v>20</v>
      </c>
      <c r="I4" s="11"/>
      <c r="J4" s="8">
        <f>IF($E$6&gt;I4,1,0)</f>
        <v>0</v>
      </c>
      <c r="K4" s="12" t="str">
        <f>IF(J4,"Rifiuto H0","non rifiuto H0")</f>
        <v>non rifiuto H0</v>
      </c>
      <c r="L4" s="10">
        <f>E8</f>
        <v>0.0014460366426528592</v>
      </c>
    </row>
    <row r="5" spans="1:8" ht="15">
      <c r="A5" s="3">
        <v>4</v>
      </c>
      <c r="B5" s="1">
        <v>343.8225</v>
      </c>
      <c r="D5" s="6" t="s">
        <v>4</v>
      </c>
      <c r="E5" s="10">
        <f>B33/E4</f>
        <v>3.01193447975611</v>
      </c>
      <c r="F5" s="10"/>
      <c r="G5" s="6"/>
      <c r="H5" s="6"/>
    </row>
    <row r="6" spans="1:8" ht="15.75">
      <c r="A6" s="3">
        <v>5</v>
      </c>
      <c r="B6" s="1">
        <v>342.7125</v>
      </c>
      <c r="D6" s="2" t="s">
        <v>8</v>
      </c>
      <c r="E6" s="5">
        <f>(B32-E2)/E5</f>
        <v>-2.978982464693758</v>
      </c>
      <c r="F6" s="11"/>
      <c r="G6" s="6"/>
      <c r="H6" s="6"/>
    </row>
    <row r="7" spans="1:6" ht="15">
      <c r="A7" s="3">
        <v>6</v>
      </c>
      <c r="B7" s="1">
        <v>350.205</v>
      </c>
      <c r="D7" s="6" t="s">
        <v>9</v>
      </c>
      <c r="E7" s="11">
        <v>0.05</v>
      </c>
      <c r="F7" s="11"/>
    </row>
    <row r="8" spans="1:6" ht="15">
      <c r="A8" s="3">
        <v>7</v>
      </c>
      <c r="B8" s="1">
        <v>295.815</v>
      </c>
      <c r="D8" s="6" t="s">
        <v>23</v>
      </c>
      <c r="E8" s="10">
        <f>IF(E6&lt;0,NORMSDIST(E6),1-NORMSDIST(E6))</f>
        <v>0.0014460366426528592</v>
      </c>
      <c r="F8" s="10"/>
    </row>
    <row r="9" spans="1:5" ht="15">
      <c r="A9" s="3">
        <v>8</v>
      </c>
      <c r="B9" s="1">
        <v>322.7325</v>
      </c>
      <c r="D9" s="6"/>
      <c r="E9" s="10"/>
    </row>
    <row r="10" spans="1:5" ht="15">
      <c r="A10" s="3">
        <v>9</v>
      </c>
      <c r="B10" s="1">
        <v>341.325</v>
      </c>
      <c r="D10" s="6"/>
      <c r="E10" s="11"/>
    </row>
    <row r="11" spans="1:5" ht="15">
      <c r="A11" s="3">
        <v>10</v>
      </c>
      <c r="B11" s="1">
        <v>311.0775</v>
      </c>
      <c r="D11" s="6"/>
      <c r="E11" s="11"/>
    </row>
    <row r="12" spans="1:2" ht="12.75">
      <c r="A12" s="3">
        <v>11</v>
      </c>
      <c r="B12" s="1">
        <v>316.35</v>
      </c>
    </row>
    <row r="13" spans="1:2" ht="12.75">
      <c r="A13" s="3">
        <v>12</v>
      </c>
      <c r="B13" s="1">
        <v>302.475</v>
      </c>
    </row>
    <row r="14" spans="1:2" ht="12.75">
      <c r="A14" s="3">
        <v>13</v>
      </c>
      <c r="B14" s="1">
        <v>300.5325</v>
      </c>
    </row>
    <row r="15" spans="1:2" ht="12.75">
      <c r="A15" s="3">
        <v>14</v>
      </c>
      <c r="B15" s="1">
        <v>312.465</v>
      </c>
    </row>
    <row r="16" spans="1:2" ht="12.75">
      <c r="A16" s="3">
        <v>15</v>
      </c>
      <c r="B16" s="1">
        <v>315.24</v>
      </c>
    </row>
    <row r="17" spans="1:2" ht="12.75">
      <c r="A17" s="3">
        <v>16</v>
      </c>
      <c r="B17" s="1">
        <v>296.6475</v>
      </c>
    </row>
    <row r="18" spans="1:2" ht="12.75">
      <c r="A18" s="3">
        <v>17</v>
      </c>
      <c r="B18" s="1">
        <v>318.2925</v>
      </c>
    </row>
    <row r="19" spans="1:2" ht="12.75">
      <c r="A19" s="3">
        <v>18</v>
      </c>
      <c r="B19" s="1">
        <v>320.5125</v>
      </c>
    </row>
    <row r="20" spans="1:2" ht="12.75">
      <c r="A20" s="3">
        <v>19</v>
      </c>
      <c r="B20" s="1">
        <v>328.005</v>
      </c>
    </row>
    <row r="21" spans="1:2" ht="12.75">
      <c r="A21" s="3">
        <v>20</v>
      </c>
      <c r="B21" s="1">
        <v>321.0675</v>
      </c>
    </row>
    <row r="22" spans="1:2" ht="12.75">
      <c r="A22" s="3">
        <v>21</v>
      </c>
      <c r="B22" s="1">
        <v>321.6225</v>
      </c>
    </row>
    <row r="23" spans="1:2" ht="12.75">
      <c r="A23" s="3">
        <v>22</v>
      </c>
      <c r="B23" s="1">
        <v>320.79</v>
      </c>
    </row>
    <row r="24" spans="1:2" ht="12.75">
      <c r="A24" s="3">
        <v>23</v>
      </c>
      <c r="B24" s="1">
        <v>344.655</v>
      </c>
    </row>
    <row r="25" spans="1:2" ht="12.75">
      <c r="A25" s="3">
        <v>24</v>
      </c>
      <c r="B25" s="1">
        <v>324.9525</v>
      </c>
    </row>
    <row r="26" spans="1:2" ht="12.75">
      <c r="A26" s="3">
        <v>25</v>
      </c>
      <c r="B26" s="1">
        <v>323.565</v>
      </c>
    </row>
    <row r="27" spans="1:2" ht="12.75">
      <c r="A27" s="3">
        <v>26</v>
      </c>
      <c r="B27" s="1">
        <v>318.8475</v>
      </c>
    </row>
    <row r="28" spans="1:2" ht="12.75">
      <c r="A28" s="3">
        <v>27</v>
      </c>
      <c r="B28" s="1">
        <v>353.535</v>
      </c>
    </row>
    <row r="29" spans="1:2" ht="12.75">
      <c r="A29" s="3">
        <v>28</v>
      </c>
      <c r="B29" s="1">
        <v>337.995</v>
      </c>
    </row>
    <row r="30" spans="1:2" ht="12.75">
      <c r="A30" s="3">
        <v>29</v>
      </c>
      <c r="B30" s="1">
        <v>359.085</v>
      </c>
    </row>
    <row r="31" spans="1:2" ht="12.75">
      <c r="A31" s="3">
        <v>30</v>
      </c>
      <c r="B31" s="1">
        <v>316.905</v>
      </c>
    </row>
    <row r="32" spans="1:2" ht="15.75">
      <c r="A32" s="2" t="s">
        <v>2</v>
      </c>
      <c r="B32" s="4">
        <f>AVERAGE(B2:B31)</f>
        <v>324.02750000000003</v>
      </c>
    </row>
    <row r="33" spans="1:2" ht="15.75">
      <c r="A33" s="2" t="s">
        <v>3</v>
      </c>
      <c r="B33" s="4">
        <f>STDEV(B2:B31)</f>
        <v>16.497044562900086</v>
      </c>
    </row>
    <row r="34" spans="1:2" ht="15.75">
      <c r="A34" s="2" t="s">
        <v>5</v>
      </c>
      <c r="B34" s="4">
        <f>COUNTA(B2:B31)</f>
        <v>30</v>
      </c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2" spans="1:2" ht="15.75">
      <c r="A42" s="2"/>
      <c r="B42" s="5"/>
    </row>
    <row r="43" spans="1:2" ht="15.75">
      <c r="A43" s="2"/>
      <c r="B43" s="5"/>
    </row>
    <row r="44" spans="1:2" ht="15.75">
      <c r="A44" s="2"/>
      <c r="B44" s="5"/>
    </row>
    <row r="45" spans="1:2" ht="15.75">
      <c r="A45" s="2"/>
      <c r="B45" s="5"/>
    </row>
    <row r="46" spans="1:2" ht="15.75">
      <c r="A46" s="2"/>
      <c r="B46" s="5"/>
    </row>
    <row r="47" spans="1:2" ht="15.75">
      <c r="A47" s="2"/>
      <c r="B4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</dc:creator>
  <cp:keywords/>
  <dc:description/>
  <cp:lastModifiedBy>Margherita Pasini</cp:lastModifiedBy>
  <dcterms:created xsi:type="dcterms:W3CDTF">2004-06-27T14:41:45Z</dcterms:created>
  <dcterms:modified xsi:type="dcterms:W3CDTF">2005-05-05T09:01:17Z</dcterms:modified>
  <cp:category/>
  <cp:version/>
  <cp:contentType/>
  <cp:contentStatus/>
</cp:coreProperties>
</file>