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75" yWindow="-60" windowWidth="12975" windowHeight="7995" activeTab="3"/>
  </bookViews>
  <sheets>
    <sheet name="tabella pivot" sheetId="4" r:id="rId1"/>
    <sheet name="dati" sheetId="1" r:id="rId2"/>
    <sheet name="Foglio2" sheetId="2" r:id="rId3"/>
    <sheet name="dati osservati 1" sheetId="3" r:id="rId4"/>
    <sheet name="dati osservati 2" sheetId="5" r:id="rId5"/>
  </sheets>
  <calcPr calcId="145621"/>
  <pivotCaches>
    <pivotCache cacheId="10" r:id="rId6"/>
  </pivotCaches>
</workbook>
</file>

<file path=xl/calcChain.xml><?xml version="1.0" encoding="utf-8"?>
<calcChain xmlns="http://schemas.openxmlformats.org/spreadsheetml/2006/main">
  <c r="H6" i="3" l="1"/>
  <c r="B5" i="5"/>
  <c r="C6" i="5"/>
  <c r="D5" i="5"/>
  <c r="E5" i="5" s="1"/>
  <c r="F5" i="5" s="1"/>
  <c r="G5" i="5" s="1"/>
  <c r="D4" i="5"/>
  <c r="E4" i="5" s="1"/>
  <c r="F4" i="5" s="1"/>
  <c r="G4" i="5" s="1"/>
  <c r="D3" i="5"/>
  <c r="E3" i="5" s="1"/>
  <c r="F3" i="5" s="1"/>
  <c r="G3" i="5" s="1"/>
  <c r="D2" i="5"/>
  <c r="E2" i="5" s="1"/>
  <c r="F2" i="5" s="1"/>
  <c r="G2" i="5" s="1"/>
  <c r="G6" i="3"/>
  <c r="G3" i="3"/>
  <c r="G4" i="3"/>
  <c r="G5" i="3"/>
  <c r="G2" i="3"/>
  <c r="F3" i="3"/>
  <c r="F4" i="3"/>
  <c r="F5" i="3"/>
  <c r="F2" i="3"/>
  <c r="E3" i="3"/>
  <c r="E4" i="3"/>
  <c r="E5" i="3"/>
  <c r="E2" i="3"/>
  <c r="D2" i="3"/>
  <c r="C6" i="3"/>
  <c r="D5" i="3"/>
  <c r="D3" i="3"/>
  <c r="D4" i="3"/>
  <c r="B6" i="3"/>
  <c r="E15" i="2"/>
  <c r="B15" i="2"/>
  <c r="D15" i="2"/>
  <c r="C15" i="2"/>
  <c r="E5" i="2"/>
  <c r="E6" i="2"/>
  <c r="E4" i="2"/>
  <c r="C7" i="2"/>
  <c r="D7" i="2"/>
  <c r="B7" i="2"/>
  <c r="G6" i="5" l="1"/>
  <c r="H6" i="5" s="1"/>
  <c r="D6" i="5"/>
  <c r="D6" i="3"/>
  <c r="E7" i="2"/>
  <c r="H5" i="1"/>
  <c r="H6" i="1"/>
  <c r="H4" i="1"/>
  <c r="H7" i="1"/>
  <c r="H9" i="1"/>
  <c r="H10" i="1"/>
  <c r="H15" i="1"/>
  <c r="H11" i="1"/>
  <c r="H13" i="1"/>
  <c r="H2" i="1"/>
  <c r="H3" i="1"/>
  <c r="H14" i="1"/>
  <c r="H12" i="1"/>
  <c r="H8" i="1"/>
  <c r="H16" i="1"/>
  <c r="H17" i="1"/>
  <c r="G6" i="1"/>
  <c r="I6" i="1" s="1"/>
  <c r="G4" i="1"/>
  <c r="I4" i="1" s="1"/>
  <c r="G7" i="1"/>
  <c r="I7" i="1" s="1"/>
  <c r="G9" i="1"/>
  <c r="I9" i="1" s="1"/>
  <c r="G10" i="1"/>
  <c r="I10" i="1" s="1"/>
  <c r="G15" i="1"/>
  <c r="I15" i="1" s="1"/>
  <c r="G11" i="1"/>
  <c r="I11" i="1" s="1"/>
  <c r="G13" i="1"/>
  <c r="I13" i="1" s="1"/>
  <c r="G2" i="1"/>
  <c r="I2" i="1" s="1"/>
  <c r="G3" i="1"/>
  <c r="I3" i="1" s="1"/>
  <c r="G14" i="1"/>
  <c r="I14" i="1" s="1"/>
  <c r="G12" i="1"/>
  <c r="I12" i="1" s="1"/>
  <c r="G8" i="1"/>
  <c r="I8" i="1" s="1"/>
  <c r="G16" i="1"/>
  <c r="I16" i="1" s="1"/>
  <c r="G17" i="1"/>
  <c r="I17" i="1" s="1"/>
  <c r="G5" i="1"/>
  <c r="I5" i="1" l="1"/>
</calcChain>
</file>

<file path=xl/sharedStrings.xml><?xml version="1.0" encoding="utf-8"?>
<sst xmlns="http://schemas.openxmlformats.org/spreadsheetml/2006/main" count="131" uniqueCount="34">
  <si>
    <t>id</t>
  </si>
  <si>
    <t>voto</t>
  </si>
  <si>
    <t>frequenza quantitativa</t>
  </si>
  <si>
    <t>bassa</t>
  </si>
  <si>
    <t>media</t>
  </si>
  <si>
    <t>alta</t>
  </si>
  <si>
    <t>dev st</t>
  </si>
  <si>
    <t>punti z</t>
  </si>
  <si>
    <t>freq qual (a priori 12, 24, 36)</t>
  </si>
  <si>
    <t>frequenza qualitativa basata sui punti z</t>
  </si>
  <si>
    <t>voto (classe)</t>
  </si>
  <si>
    <t>basso</t>
  </si>
  <si>
    <t>medio</t>
  </si>
  <si>
    <t>alto</t>
  </si>
  <si>
    <t>Etichette di colonna</t>
  </si>
  <si>
    <t>Totale complessivo</t>
  </si>
  <si>
    <t>Etichette di riga</t>
  </si>
  <si>
    <t>tot</t>
  </si>
  <si>
    <t>presenza qualitativa (percentili)</t>
  </si>
  <si>
    <t>Conteggio di id</t>
  </si>
  <si>
    <t>presenza a lezione</t>
  </si>
  <si>
    <t>frequenze osservate</t>
  </si>
  <si>
    <t>frequenze attese</t>
  </si>
  <si>
    <t>primo</t>
  </si>
  <si>
    <t>terzo</t>
  </si>
  <si>
    <t>quarto</t>
  </si>
  <si>
    <t>secondo</t>
  </si>
  <si>
    <t>f osservate</t>
  </si>
  <si>
    <t>probabilità</t>
  </si>
  <si>
    <t>fr attesa</t>
  </si>
  <si>
    <t>Freq oss - freq attesa</t>
  </si>
  <si>
    <t>(fo-fa) al quadrato</t>
  </si>
  <si>
    <t>[(fo-fa) al quadrato]/ fr. Att.</t>
  </si>
  <si>
    <t>valore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</si>
</sst>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84" formatCode="0.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/>
    </xf>
    <xf numFmtId="9" fontId="0" fillId="0" borderId="0" xfId="2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1" fillId="0" borderId="0" xfId="2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3" borderId="1" xfId="0" applyFont="1" applyFill="1" applyBorder="1" applyAlignment="1">
      <alignment vertical="center"/>
    </xf>
    <xf numFmtId="184" fontId="0" fillId="3" borderId="1" xfId="1" applyNumberFormat="1" applyFont="1" applyFill="1" applyBorder="1" applyAlignment="1">
      <alignment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[voto e frequenza.xlsx]tabella pivot!Tabella_pivot1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'tabella pivot'!$B$3:$B$4</c:f>
              <c:strCache>
                <c:ptCount val="1"/>
                <c:pt idx="0">
                  <c:v>alto</c:v>
                </c:pt>
              </c:strCache>
            </c:strRef>
          </c:tx>
          <c:invertIfNegative val="0"/>
          <c:cat>
            <c:strRef>
              <c:f>'tabella pivot'!$A$5:$A$8</c:f>
              <c:strCache>
                <c:ptCount val="3"/>
                <c:pt idx="0">
                  <c:v>alta</c:v>
                </c:pt>
                <c:pt idx="1">
                  <c:v>bassa</c:v>
                </c:pt>
                <c:pt idx="2">
                  <c:v>media</c:v>
                </c:pt>
              </c:strCache>
            </c:strRef>
          </c:cat>
          <c:val>
            <c:numRef>
              <c:f>'tabella pivot'!$B$5:$B$8</c:f>
              <c:numCache>
                <c:formatCode>General</c:formatCode>
                <c:ptCount val="3"/>
                <c:pt idx="0">
                  <c:v>3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'tabella pivot'!$C$3:$C$4</c:f>
              <c:strCache>
                <c:ptCount val="1"/>
                <c:pt idx="0">
                  <c:v>basso</c:v>
                </c:pt>
              </c:strCache>
            </c:strRef>
          </c:tx>
          <c:invertIfNegative val="0"/>
          <c:cat>
            <c:strRef>
              <c:f>'tabella pivot'!$A$5:$A$8</c:f>
              <c:strCache>
                <c:ptCount val="3"/>
                <c:pt idx="0">
                  <c:v>alta</c:v>
                </c:pt>
                <c:pt idx="1">
                  <c:v>bassa</c:v>
                </c:pt>
                <c:pt idx="2">
                  <c:v>media</c:v>
                </c:pt>
              </c:strCache>
            </c:strRef>
          </c:cat>
          <c:val>
            <c:numRef>
              <c:f>'tabella pivot'!$C$5:$C$8</c:f>
              <c:numCache>
                <c:formatCode>General</c:formatCode>
                <c:ptCount val="3"/>
                <c:pt idx="0">
                  <c:v>2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'tabella pivot'!$D$3:$D$4</c:f>
              <c:strCache>
                <c:ptCount val="1"/>
                <c:pt idx="0">
                  <c:v>medio</c:v>
                </c:pt>
              </c:strCache>
            </c:strRef>
          </c:tx>
          <c:invertIfNegative val="0"/>
          <c:cat>
            <c:strRef>
              <c:f>'tabella pivot'!$A$5:$A$8</c:f>
              <c:strCache>
                <c:ptCount val="3"/>
                <c:pt idx="0">
                  <c:v>alta</c:v>
                </c:pt>
                <c:pt idx="1">
                  <c:v>bassa</c:v>
                </c:pt>
                <c:pt idx="2">
                  <c:v>media</c:v>
                </c:pt>
              </c:strCache>
            </c:strRef>
          </c:cat>
          <c:val>
            <c:numRef>
              <c:f>'tabella pivot'!$D$5:$D$8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307712"/>
        <c:axId val="133014656"/>
      </c:barChart>
      <c:catAx>
        <c:axId val="62307712"/>
        <c:scaling>
          <c:orientation val="minMax"/>
        </c:scaling>
        <c:delete val="0"/>
        <c:axPos val="b"/>
        <c:majorTickMark val="out"/>
        <c:minorTickMark val="none"/>
        <c:tickLblPos val="nextTo"/>
        <c:crossAx val="133014656"/>
        <c:crosses val="autoZero"/>
        <c:auto val="1"/>
        <c:lblAlgn val="ctr"/>
        <c:lblOffset val="100"/>
        <c:noMultiLvlLbl val="0"/>
      </c:catAx>
      <c:valAx>
        <c:axId val="133014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307712"/>
        <c:crosses val="autoZero"/>
        <c:crossBetween val="between"/>
        <c:minorUnit val="1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1193800</xdr:colOff>
      <xdr:row>2</xdr:row>
      <xdr:rowOff>95251</xdr:rowOff>
    </xdr:from>
    <xdr:to>
      <xdr:col>5</xdr:col>
      <xdr:colOff>304800</xdr:colOff>
      <xdr:row>14</xdr:row>
      <xdr:rowOff>9525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2326.664679861111" createdVersion="4" refreshedVersion="4" minRefreshableVersion="3" recordCount="20">
  <cacheSource type="worksheet">
    <worksheetSource ref="A1:J1048576" sheet="dati"/>
  </cacheSource>
  <cacheFields count="10">
    <cacheField name="id" numFmtId="0">
      <sharedItems containsString="0" containsBlank="1" containsNumber="1" containsInteger="1" minValue="1" maxValue="16"/>
    </cacheField>
    <cacheField name="presenza qualitativa (percentili)" numFmtId="0">
      <sharedItems containsBlank="1" count="4">
        <s v="media"/>
        <s v="alta"/>
        <s v="bassa"/>
        <m/>
      </sharedItems>
    </cacheField>
    <cacheField name="freq qual (a priori 12, 24, 36)" numFmtId="0">
      <sharedItems containsBlank="1" count="4">
        <s v="media"/>
        <s v="alta"/>
        <s v="bassa"/>
        <m/>
      </sharedItems>
    </cacheField>
    <cacheField name="frequenza quantitativa" numFmtId="0">
      <sharedItems containsString="0" containsBlank="1" containsNumber="1" containsInteger="1" minValue="4" maxValue="36"/>
    </cacheField>
    <cacheField name="voto" numFmtId="0">
      <sharedItems containsString="0" containsBlank="1" containsNumber="1" containsInteger="1" minValue="18" maxValue="31"/>
    </cacheField>
    <cacheField name="voto (classe)" numFmtId="0">
      <sharedItems containsBlank="1" count="4">
        <s v="basso"/>
        <s v="medio"/>
        <s v="alto"/>
        <m/>
      </sharedItems>
    </cacheField>
    <cacheField name="media" numFmtId="0">
      <sharedItems containsString="0" containsBlank="1" containsNumber="1" minValue="19.4375" maxValue="19.4375"/>
    </cacheField>
    <cacheField name="dev st" numFmtId="0">
      <sharedItems containsString="0" containsBlank="1" containsNumber="1" minValue="11.101625725541282" maxValue="11.101625725541282"/>
    </cacheField>
    <cacheField name="punti z" numFmtId="0">
      <sharedItems containsString="0" containsBlank="1" containsNumber="1" minValue="-1.3905621015923155" maxValue="1.4918986110200956"/>
    </cacheField>
    <cacheField name="frequenza qualitativa basata sui punti z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n v="7"/>
    <x v="0"/>
    <x v="0"/>
    <n v="24"/>
    <n v="18"/>
    <x v="0"/>
    <n v="19.4375"/>
    <n v="11.101625725541282"/>
    <n v="0.41097584379044144"/>
    <s v="media"/>
  </r>
  <r>
    <n v="6"/>
    <x v="1"/>
    <x v="1"/>
    <n v="26"/>
    <n v="18"/>
    <x v="0"/>
    <n v="19.4375"/>
    <n v="11.101625725541282"/>
    <n v="0.59112963832871712"/>
    <s v="media"/>
  </r>
  <r>
    <n v="8"/>
    <x v="2"/>
    <x v="2"/>
    <n v="5"/>
    <n v="19"/>
    <x v="0"/>
    <n v="19.4375"/>
    <n v="11.101625725541282"/>
    <n v="-1.3004852043231776"/>
    <s v="bassa"/>
  </r>
  <r>
    <n v="1"/>
    <x v="2"/>
    <x v="2"/>
    <n v="4"/>
    <n v="21"/>
    <x v="0"/>
    <n v="19.4375"/>
    <n v="11.101625725541282"/>
    <n v="-1.3905621015923155"/>
    <s v="bassa"/>
  </r>
  <r>
    <n v="9"/>
    <x v="2"/>
    <x v="2"/>
    <n v="4"/>
    <n v="21"/>
    <x v="0"/>
    <n v="19.4375"/>
    <n v="11.101625725541282"/>
    <n v="-1.3905621015923155"/>
    <s v="bassa"/>
  </r>
  <r>
    <n v="10"/>
    <x v="2"/>
    <x v="2"/>
    <n v="8"/>
    <n v="22"/>
    <x v="0"/>
    <n v="19.4375"/>
    <n v="11.101625725541282"/>
    <n v="-1.0302545125157641"/>
    <s v="bassa"/>
  </r>
  <r>
    <n v="2"/>
    <x v="1"/>
    <x v="1"/>
    <n v="35"/>
    <n v="22"/>
    <x v="0"/>
    <n v="19.4375"/>
    <n v="11.101625725541282"/>
    <n v="1.4018217137509577"/>
    <s v="alta"/>
  </r>
  <r>
    <n v="12"/>
    <x v="2"/>
    <x v="2"/>
    <n v="9"/>
    <n v="23"/>
    <x v="1"/>
    <n v="19.4375"/>
    <n v="11.101625725541282"/>
    <n v="-0.94017761524662624"/>
    <s v="media"/>
  </r>
  <r>
    <n v="13"/>
    <x v="0"/>
    <x v="0"/>
    <n v="14"/>
    <n v="25"/>
    <x v="1"/>
    <n v="19.4375"/>
    <n v="11.101625725541282"/>
    <n v="-0.48979312890093701"/>
    <s v="media"/>
  </r>
  <r>
    <n v="14"/>
    <x v="0"/>
    <x v="0"/>
    <n v="18"/>
    <n v="25"/>
    <x v="1"/>
    <n v="19.4375"/>
    <n v="11.101625725541282"/>
    <n v="-0.12948553982438565"/>
    <s v="media"/>
  </r>
  <r>
    <n v="11"/>
    <x v="1"/>
    <x v="1"/>
    <n v="29"/>
    <n v="27"/>
    <x v="1"/>
    <n v="19.4375"/>
    <n v="11.101625725541282"/>
    <n v="0.86136033013613067"/>
    <s v="media"/>
  </r>
  <r>
    <n v="15"/>
    <x v="0"/>
    <x v="0"/>
    <n v="22"/>
    <n v="28"/>
    <x v="2"/>
    <n v="19.4375"/>
    <n v="11.101625725541282"/>
    <n v="0.23082204925216573"/>
    <s v="media"/>
  </r>
  <r>
    <n v="16"/>
    <x v="1"/>
    <x v="1"/>
    <n v="26"/>
    <n v="28"/>
    <x v="2"/>
    <n v="19.4375"/>
    <n v="11.101625725541282"/>
    <n v="0.59112963832871712"/>
    <s v="media"/>
  </r>
  <r>
    <n v="3"/>
    <x v="0"/>
    <x v="0"/>
    <n v="15"/>
    <n v="30"/>
    <x v="2"/>
    <n v="19.4375"/>
    <n v="11.101625725541282"/>
    <n v="-0.3997162316317992"/>
    <s v="media"/>
  </r>
  <r>
    <n v="4"/>
    <x v="1"/>
    <x v="1"/>
    <n v="36"/>
    <n v="30"/>
    <x v="2"/>
    <n v="19.4375"/>
    <n v="11.101625725541282"/>
    <n v="1.4918986110200956"/>
    <s v="alta"/>
  </r>
  <r>
    <n v="5"/>
    <x v="1"/>
    <x v="1"/>
    <n v="36"/>
    <n v="31"/>
    <x v="2"/>
    <n v="19.4375"/>
    <n v="11.101625725541282"/>
    <n v="1.4918986110200956"/>
    <s v="alta"/>
  </r>
  <r>
    <m/>
    <x v="3"/>
    <x v="3"/>
    <m/>
    <m/>
    <x v="3"/>
    <m/>
    <m/>
    <m/>
    <m/>
  </r>
  <r>
    <m/>
    <x v="3"/>
    <x v="3"/>
    <m/>
    <m/>
    <x v="3"/>
    <m/>
    <m/>
    <m/>
    <m/>
  </r>
  <r>
    <m/>
    <x v="3"/>
    <x v="3"/>
    <m/>
    <m/>
    <x v="3"/>
    <m/>
    <m/>
    <m/>
    <m/>
  </r>
  <r>
    <m/>
    <x v="3"/>
    <x v="3"/>
    <m/>
    <m/>
    <x v="3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_pivot1" cacheId="10" applyNumberFormats="0" applyBorderFormats="0" applyFontFormats="0" applyPatternFormats="0" applyAlignmentFormats="0" applyWidthHeightFormats="1" dataCaption="Valori" updatedVersion="4" minRefreshableVersion="3" useAutoFormatting="1" itemPrintTitles="1" createdVersion="4" indent="0" outline="1" outlineData="1" multipleFieldFilters="0" chartFormat="1">
  <location ref="A3:E8" firstHeaderRow="1" firstDataRow="2" firstDataCol="1"/>
  <pivotFields count="10">
    <pivotField dataField="1" showAll="0"/>
    <pivotField axis="axisRow" showAll="0" defaultSubtotal="0">
      <items count="4">
        <item x="1"/>
        <item x="2"/>
        <item x="0"/>
        <item h="1" x="3"/>
      </items>
    </pivotField>
    <pivotField showAll="0">
      <items count="5">
        <item x="1"/>
        <item x="2"/>
        <item x="0"/>
        <item x="3"/>
        <item t="default"/>
      </items>
    </pivotField>
    <pivotField showAll="0"/>
    <pivotField showAll="0"/>
    <pivotField axis="axisCol" showAll="0">
      <items count="5">
        <item x="2"/>
        <item x="0"/>
        <item x="1"/>
        <item x="3"/>
        <item t="default"/>
      </items>
    </pivotField>
    <pivotField showAll="0"/>
    <pivotField showAll="0"/>
    <pivotField showAll="0"/>
    <pivotField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onteggio di id" fld="0" subtotal="count" baseField="0" baseItem="0"/>
  </dataFields>
  <chartFormats count="4">
    <chartFormat chart="0" format="3" series="1">
      <pivotArea type="data" outline="0" fieldPosition="0">
        <references count="1">
          <reference field="5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5" count="1" selected="0">
            <x v="1"/>
          </reference>
        </references>
      </pivotArea>
    </chartFormat>
    <chartFormat chart="0" format="5" series="1">
      <pivotArea type="data" outline="0" fieldPosition="0">
        <references count="1">
          <reference field="5" count="1" selected="0">
            <x v="2"/>
          </reference>
        </references>
      </pivotArea>
    </chartFormat>
    <chartFormat chart="0" format="6" series="1">
      <pivotArea type="data" outline="0" fieldPosition="0">
        <references count="1">
          <reference field="5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"/>
  <sheetViews>
    <sheetView topLeftCell="A3" zoomScale="150" zoomScaleNormal="150" workbookViewId="0">
      <selection activeCell="E17" sqref="E17"/>
    </sheetView>
  </sheetViews>
  <sheetFormatPr defaultRowHeight="15" x14ac:dyDescent="0.25"/>
  <cols>
    <col min="1" max="1" width="18.28515625" bestFit="1" customWidth="1"/>
    <col min="2" max="2" width="21.140625" customWidth="1"/>
    <col min="3" max="3" width="6" bestFit="1" customWidth="1"/>
    <col min="4" max="4" width="6.7109375" bestFit="1" customWidth="1"/>
    <col min="5" max="5" width="18.28515625" bestFit="1" customWidth="1"/>
    <col min="6" max="6" width="18.28515625" customWidth="1"/>
    <col min="7" max="8" width="44" bestFit="1" customWidth="1"/>
    <col min="9" max="9" width="49.85546875" bestFit="1" customWidth="1"/>
    <col min="10" max="10" width="48.85546875" bestFit="1" customWidth="1"/>
  </cols>
  <sheetData>
    <row r="3" spans="1:5" x14ac:dyDescent="0.25">
      <c r="A3" s="13" t="s">
        <v>19</v>
      </c>
      <c r="B3" s="13" t="s">
        <v>14</v>
      </c>
    </row>
    <row r="4" spans="1:5" x14ac:dyDescent="0.25">
      <c r="A4" s="13" t="s">
        <v>16</v>
      </c>
      <c r="B4" t="s">
        <v>13</v>
      </c>
      <c r="C4" t="s">
        <v>11</v>
      </c>
      <c r="D4" t="s">
        <v>12</v>
      </c>
      <c r="E4" t="s">
        <v>15</v>
      </c>
    </row>
    <row r="5" spans="1:5" x14ac:dyDescent="0.25">
      <c r="A5" s="14" t="s">
        <v>5</v>
      </c>
      <c r="B5" s="12">
        <v>3</v>
      </c>
      <c r="C5" s="12">
        <v>2</v>
      </c>
      <c r="D5" s="12">
        <v>1</v>
      </c>
      <c r="E5" s="12">
        <v>6</v>
      </c>
    </row>
    <row r="6" spans="1:5" x14ac:dyDescent="0.25">
      <c r="A6" s="14" t="s">
        <v>3</v>
      </c>
      <c r="B6" s="12"/>
      <c r="C6" s="12">
        <v>4</v>
      </c>
      <c r="D6" s="12">
        <v>1</v>
      </c>
      <c r="E6" s="12">
        <v>5</v>
      </c>
    </row>
    <row r="7" spans="1:5" x14ac:dyDescent="0.25">
      <c r="A7" s="14" t="s">
        <v>4</v>
      </c>
      <c r="B7" s="12">
        <v>2</v>
      </c>
      <c r="C7" s="12">
        <v>1</v>
      </c>
      <c r="D7" s="12">
        <v>2</v>
      </c>
      <c r="E7" s="12">
        <v>5</v>
      </c>
    </row>
    <row r="8" spans="1:5" x14ac:dyDescent="0.25">
      <c r="A8" s="14" t="s">
        <v>15</v>
      </c>
      <c r="B8" s="12">
        <v>5</v>
      </c>
      <c r="C8" s="12">
        <v>7</v>
      </c>
      <c r="D8" s="12">
        <v>4</v>
      </c>
      <c r="E8" s="12">
        <v>16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="170" zoomScaleNormal="1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1" max="1" width="9.140625" style="1"/>
    <col min="2" max="4" width="12.42578125" style="3" customWidth="1"/>
    <col min="5" max="6" width="9.140625" style="1"/>
    <col min="10" max="10" width="18.140625" style="1" customWidth="1"/>
    <col min="11" max="11" width="18.140625" customWidth="1"/>
  </cols>
  <sheetData>
    <row r="1" spans="1:10" s="4" customFormat="1" ht="45" x14ac:dyDescent="0.25">
      <c r="A1" s="4" t="s">
        <v>0</v>
      </c>
      <c r="B1" s="10" t="s">
        <v>18</v>
      </c>
      <c r="C1" s="2" t="s">
        <v>8</v>
      </c>
      <c r="D1" s="2" t="s">
        <v>2</v>
      </c>
      <c r="E1" s="4" t="s">
        <v>1</v>
      </c>
      <c r="F1" s="8" t="s">
        <v>10</v>
      </c>
      <c r="G1" s="4" t="s">
        <v>4</v>
      </c>
      <c r="H1" s="4" t="s">
        <v>6</v>
      </c>
      <c r="I1" s="4" t="s">
        <v>7</v>
      </c>
      <c r="J1" s="2" t="s">
        <v>9</v>
      </c>
    </row>
    <row r="2" spans="1:10" x14ac:dyDescent="0.25">
      <c r="A2" s="1">
        <v>7</v>
      </c>
      <c r="B2" s="11" t="s">
        <v>4</v>
      </c>
      <c r="C2" s="3" t="s">
        <v>4</v>
      </c>
      <c r="D2" s="3">
        <v>24</v>
      </c>
      <c r="E2" s="1">
        <v>18</v>
      </c>
      <c r="F2" s="9" t="s">
        <v>11</v>
      </c>
      <c r="G2" s="6">
        <f t="shared" ref="G2:G17" si="0">AVERAGE(D:D)</f>
        <v>19.4375</v>
      </c>
      <c r="H2" s="6">
        <f t="shared" ref="H2:H17" si="1">_xlfn.STDEV.P(D:D)</f>
        <v>11.101625725541282</v>
      </c>
      <c r="I2" s="5">
        <f t="shared" ref="I2:I17" si="2">(D2-G2)/H2</f>
        <v>0.41097584379044144</v>
      </c>
      <c r="J2" s="1" t="s">
        <v>4</v>
      </c>
    </row>
    <row r="3" spans="1:10" x14ac:dyDescent="0.25">
      <c r="A3" s="1">
        <v>6</v>
      </c>
      <c r="B3" s="11" t="s">
        <v>5</v>
      </c>
      <c r="C3" s="3" t="s">
        <v>5</v>
      </c>
      <c r="D3" s="3">
        <v>26</v>
      </c>
      <c r="E3" s="1">
        <v>18</v>
      </c>
      <c r="F3" s="9" t="s">
        <v>11</v>
      </c>
      <c r="G3" s="6">
        <f t="shared" si="0"/>
        <v>19.4375</v>
      </c>
      <c r="H3" s="6">
        <f t="shared" si="1"/>
        <v>11.101625725541282</v>
      </c>
      <c r="I3" s="5">
        <f t="shared" si="2"/>
        <v>0.59112963832871712</v>
      </c>
      <c r="J3" s="1" t="s">
        <v>4</v>
      </c>
    </row>
    <row r="4" spans="1:10" x14ac:dyDescent="0.25">
      <c r="A4" s="1">
        <v>8</v>
      </c>
      <c r="B4" s="11" t="s">
        <v>3</v>
      </c>
      <c r="C4" s="3" t="s">
        <v>3</v>
      </c>
      <c r="D4" s="3">
        <v>5</v>
      </c>
      <c r="E4" s="1">
        <v>19</v>
      </c>
      <c r="F4" s="9" t="s">
        <v>11</v>
      </c>
      <c r="G4" s="6">
        <f t="shared" si="0"/>
        <v>19.4375</v>
      </c>
      <c r="H4" s="6">
        <f t="shared" si="1"/>
        <v>11.101625725541282</v>
      </c>
      <c r="I4" s="5">
        <f t="shared" si="2"/>
        <v>-1.3004852043231776</v>
      </c>
      <c r="J4" s="1" t="s">
        <v>3</v>
      </c>
    </row>
    <row r="5" spans="1:10" x14ac:dyDescent="0.25">
      <c r="A5" s="1">
        <v>1</v>
      </c>
      <c r="B5" s="11" t="s">
        <v>3</v>
      </c>
      <c r="C5" s="3" t="s">
        <v>3</v>
      </c>
      <c r="D5" s="3">
        <v>4</v>
      </c>
      <c r="E5" s="1">
        <v>21</v>
      </c>
      <c r="F5" s="9" t="s">
        <v>11</v>
      </c>
      <c r="G5" s="6">
        <f t="shared" si="0"/>
        <v>19.4375</v>
      </c>
      <c r="H5" s="6">
        <f t="shared" si="1"/>
        <v>11.101625725541282</v>
      </c>
      <c r="I5" s="5">
        <f t="shared" si="2"/>
        <v>-1.3905621015923155</v>
      </c>
      <c r="J5" s="1" t="s">
        <v>3</v>
      </c>
    </row>
    <row r="6" spans="1:10" x14ac:dyDescent="0.25">
      <c r="A6" s="1">
        <v>9</v>
      </c>
      <c r="B6" s="11" t="s">
        <v>3</v>
      </c>
      <c r="C6" s="3" t="s">
        <v>3</v>
      </c>
      <c r="D6" s="3">
        <v>4</v>
      </c>
      <c r="E6" s="1">
        <v>21</v>
      </c>
      <c r="F6" s="9" t="s">
        <v>11</v>
      </c>
      <c r="G6" s="6">
        <f t="shared" si="0"/>
        <v>19.4375</v>
      </c>
      <c r="H6" s="6">
        <f t="shared" si="1"/>
        <v>11.101625725541282</v>
      </c>
      <c r="I6" s="5">
        <f t="shared" si="2"/>
        <v>-1.3905621015923155</v>
      </c>
      <c r="J6" s="1" t="s">
        <v>3</v>
      </c>
    </row>
    <row r="7" spans="1:10" x14ac:dyDescent="0.25">
      <c r="A7" s="1">
        <v>10</v>
      </c>
      <c r="B7" s="11" t="s">
        <v>3</v>
      </c>
      <c r="C7" s="3" t="s">
        <v>3</v>
      </c>
      <c r="D7" s="3">
        <v>8</v>
      </c>
      <c r="E7" s="1">
        <v>22</v>
      </c>
      <c r="F7" s="9" t="s">
        <v>11</v>
      </c>
      <c r="G7" s="6">
        <f t="shared" si="0"/>
        <v>19.4375</v>
      </c>
      <c r="H7" s="6">
        <f t="shared" si="1"/>
        <v>11.101625725541282</v>
      </c>
      <c r="I7" s="5">
        <f t="shared" si="2"/>
        <v>-1.0302545125157641</v>
      </c>
      <c r="J7" s="1" t="s">
        <v>3</v>
      </c>
    </row>
    <row r="8" spans="1:10" x14ac:dyDescent="0.25">
      <c r="A8" s="1">
        <v>2</v>
      </c>
      <c r="B8" s="11" t="s">
        <v>5</v>
      </c>
      <c r="C8" s="3" t="s">
        <v>5</v>
      </c>
      <c r="D8" s="3">
        <v>35</v>
      </c>
      <c r="E8" s="1">
        <v>22</v>
      </c>
      <c r="F8" s="9" t="s">
        <v>11</v>
      </c>
      <c r="G8" s="6">
        <f t="shared" si="0"/>
        <v>19.4375</v>
      </c>
      <c r="H8" s="6">
        <f t="shared" si="1"/>
        <v>11.101625725541282</v>
      </c>
      <c r="I8" s="5">
        <f t="shared" si="2"/>
        <v>1.4018217137509577</v>
      </c>
      <c r="J8" s="1" t="s">
        <v>5</v>
      </c>
    </row>
    <row r="9" spans="1:10" x14ac:dyDescent="0.25">
      <c r="A9" s="1">
        <v>12</v>
      </c>
      <c r="B9" s="11" t="s">
        <v>3</v>
      </c>
      <c r="C9" s="3" t="s">
        <v>3</v>
      </c>
      <c r="D9" s="3">
        <v>9</v>
      </c>
      <c r="E9" s="1">
        <v>23</v>
      </c>
      <c r="F9" s="9" t="s">
        <v>12</v>
      </c>
      <c r="G9" s="6">
        <f t="shared" si="0"/>
        <v>19.4375</v>
      </c>
      <c r="H9" s="6">
        <f t="shared" si="1"/>
        <v>11.101625725541282</v>
      </c>
      <c r="I9" s="5">
        <f t="shared" si="2"/>
        <v>-0.94017761524662624</v>
      </c>
      <c r="J9" s="1" t="s">
        <v>4</v>
      </c>
    </row>
    <row r="10" spans="1:10" x14ac:dyDescent="0.25">
      <c r="A10" s="1">
        <v>13</v>
      </c>
      <c r="B10" s="11" t="s">
        <v>4</v>
      </c>
      <c r="C10" s="3" t="s">
        <v>4</v>
      </c>
      <c r="D10" s="3">
        <v>14</v>
      </c>
      <c r="E10" s="1">
        <v>25</v>
      </c>
      <c r="F10" s="9" t="s">
        <v>12</v>
      </c>
      <c r="G10" s="6">
        <f t="shared" si="0"/>
        <v>19.4375</v>
      </c>
      <c r="H10" s="6">
        <f t="shared" si="1"/>
        <v>11.101625725541282</v>
      </c>
      <c r="I10" s="5">
        <f t="shared" si="2"/>
        <v>-0.48979312890093701</v>
      </c>
      <c r="J10" s="1" t="s">
        <v>4</v>
      </c>
    </row>
    <row r="11" spans="1:10" x14ac:dyDescent="0.25">
      <c r="A11" s="1">
        <v>14</v>
      </c>
      <c r="B11" s="11" t="s">
        <v>4</v>
      </c>
      <c r="C11" s="3" t="s">
        <v>4</v>
      </c>
      <c r="D11" s="3">
        <v>18</v>
      </c>
      <c r="E11" s="1">
        <v>25</v>
      </c>
      <c r="F11" s="9" t="s">
        <v>12</v>
      </c>
      <c r="G11" s="6">
        <f t="shared" si="0"/>
        <v>19.4375</v>
      </c>
      <c r="H11" s="6">
        <f t="shared" si="1"/>
        <v>11.101625725541282</v>
      </c>
      <c r="I11" s="5">
        <f t="shared" si="2"/>
        <v>-0.12948553982438565</v>
      </c>
      <c r="J11" s="1" t="s">
        <v>4</v>
      </c>
    </row>
    <row r="12" spans="1:10" x14ac:dyDescent="0.25">
      <c r="A12" s="1">
        <v>11</v>
      </c>
      <c r="B12" s="11" t="s">
        <v>5</v>
      </c>
      <c r="C12" s="3" t="s">
        <v>5</v>
      </c>
      <c r="D12" s="3">
        <v>29</v>
      </c>
      <c r="E12" s="1">
        <v>27</v>
      </c>
      <c r="F12" s="9" t="s">
        <v>12</v>
      </c>
      <c r="G12" s="6">
        <f t="shared" si="0"/>
        <v>19.4375</v>
      </c>
      <c r="H12" s="6">
        <f t="shared" si="1"/>
        <v>11.101625725541282</v>
      </c>
      <c r="I12" s="5">
        <f t="shared" si="2"/>
        <v>0.86136033013613067</v>
      </c>
      <c r="J12" s="1" t="s">
        <v>4</v>
      </c>
    </row>
    <row r="13" spans="1:10" x14ac:dyDescent="0.25">
      <c r="A13" s="1">
        <v>15</v>
      </c>
      <c r="B13" s="11" t="s">
        <v>4</v>
      </c>
      <c r="C13" s="3" t="s">
        <v>4</v>
      </c>
      <c r="D13" s="3">
        <v>22</v>
      </c>
      <c r="E13" s="1">
        <v>28</v>
      </c>
      <c r="F13" s="9" t="s">
        <v>13</v>
      </c>
      <c r="G13" s="6">
        <f t="shared" si="0"/>
        <v>19.4375</v>
      </c>
      <c r="H13" s="6">
        <f t="shared" si="1"/>
        <v>11.101625725541282</v>
      </c>
      <c r="I13" s="5">
        <f t="shared" si="2"/>
        <v>0.23082204925216573</v>
      </c>
      <c r="J13" s="1" t="s">
        <v>4</v>
      </c>
    </row>
    <row r="14" spans="1:10" x14ac:dyDescent="0.25">
      <c r="A14" s="1">
        <v>16</v>
      </c>
      <c r="B14" s="11" t="s">
        <v>5</v>
      </c>
      <c r="C14" s="3" t="s">
        <v>5</v>
      </c>
      <c r="D14" s="3">
        <v>26</v>
      </c>
      <c r="E14" s="1">
        <v>28</v>
      </c>
      <c r="F14" s="9" t="s">
        <v>13</v>
      </c>
      <c r="G14" s="6">
        <f t="shared" si="0"/>
        <v>19.4375</v>
      </c>
      <c r="H14" s="6">
        <f t="shared" si="1"/>
        <v>11.101625725541282</v>
      </c>
      <c r="I14" s="5">
        <f t="shared" si="2"/>
        <v>0.59112963832871712</v>
      </c>
      <c r="J14" s="1" t="s">
        <v>4</v>
      </c>
    </row>
    <row r="15" spans="1:10" x14ac:dyDescent="0.25">
      <c r="A15" s="1">
        <v>3</v>
      </c>
      <c r="B15" s="11" t="s">
        <v>4</v>
      </c>
      <c r="C15" s="3" t="s">
        <v>4</v>
      </c>
      <c r="D15" s="3">
        <v>15</v>
      </c>
      <c r="E15" s="1">
        <v>30</v>
      </c>
      <c r="F15" s="9" t="s">
        <v>13</v>
      </c>
      <c r="G15" s="6">
        <f t="shared" si="0"/>
        <v>19.4375</v>
      </c>
      <c r="H15" s="6">
        <f t="shared" si="1"/>
        <v>11.101625725541282</v>
      </c>
      <c r="I15" s="5">
        <f t="shared" si="2"/>
        <v>-0.3997162316317992</v>
      </c>
      <c r="J15" s="1" t="s">
        <v>4</v>
      </c>
    </row>
    <row r="16" spans="1:10" x14ac:dyDescent="0.25">
      <c r="A16" s="1">
        <v>4</v>
      </c>
      <c r="B16" s="11" t="s">
        <v>5</v>
      </c>
      <c r="C16" s="3" t="s">
        <v>5</v>
      </c>
      <c r="D16" s="3">
        <v>36</v>
      </c>
      <c r="E16" s="1">
        <v>30</v>
      </c>
      <c r="F16" s="9" t="s">
        <v>13</v>
      </c>
      <c r="G16" s="6">
        <f t="shared" si="0"/>
        <v>19.4375</v>
      </c>
      <c r="H16" s="6">
        <f t="shared" si="1"/>
        <v>11.101625725541282</v>
      </c>
      <c r="I16" s="5">
        <f t="shared" si="2"/>
        <v>1.4918986110200956</v>
      </c>
      <c r="J16" s="1" t="s">
        <v>5</v>
      </c>
    </row>
    <row r="17" spans="1:10" x14ac:dyDescent="0.25">
      <c r="A17" s="1">
        <v>5</v>
      </c>
      <c r="B17" s="11" t="s">
        <v>5</v>
      </c>
      <c r="C17" s="3" t="s">
        <v>5</v>
      </c>
      <c r="D17" s="3">
        <v>36</v>
      </c>
      <c r="E17" s="1">
        <v>31</v>
      </c>
      <c r="F17" s="9" t="s">
        <v>13</v>
      </c>
      <c r="G17" s="6">
        <f t="shared" si="0"/>
        <v>19.4375</v>
      </c>
      <c r="H17" s="6">
        <f t="shared" si="1"/>
        <v>11.101625725541282</v>
      </c>
      <c r="I17" s="5">
        <f t="shared" si="2"/>
        <v>1.4918986110200956</v>
      </c>
      <c r="J17" s="1" t="s">
        <v>5</v>
      </c>
    </row>
    <row r="19" spans="1:10" x14ac:dyDescent="0.25">
      <c r="F19" s="7"/>
    </row>
    <row r="20" spans="1:10" x14ac:dyDescent="0.25">
      <c r="F20" s="7"/>
    </row>
  </sheetData>
  <sortState ref="A2:J17">
    <sortCondition ref="E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6" zoomScale="220" zoomScaleNormal="220" workbookViewId="0">
      <selection activeCell="B12" sqref="B12:D14"/>
    </sheetView>
  </sheetViews>
  <sheetFormatPr defaultRowHeight="15" x14ac:dyDescent="0.25"/>
  <cols>
    <col min="1" max="16384" width="9.140625" style="16"/>
  </cols>
  <sheetData>
    <row r="1" spans="1:5" x14ac:dyDescent="0.25">
      <c r="A1" s="19" t="s">
        <v>21</v>
      </c>
      <c r="B1" s="19"/>
      <c r="C1" s="19"/>
      <c r="D1" s="19"/>
      <c r="E1" s="19"/>
    </row>
    <row r="2" spans="1:5" x14ac:dyDescent="0.25">
      <c r="A2" s="20" t="s">
        <v>20</v>
      </c>
      <c r="B2" s="21" t="s">
        <v>1</v>
      </c>
      <c r="C2" s="21"/>
      <c r="D2" s="21"/>
      <c r="E2" s="17"/>
    </row>
    <row r="3" spans="1:5" x14ac:dyDescent="0.25">
      <c r="A3" s="20"/>
      <c r="B3" s="18" t="s">
        <v>13</v>
      </c>
      <c r="C3" s="18" t="s">
        <v>12</v>
      </c>
      <c r="D3" s="18" t="s">
        <v>11</v>
      </c>
      <c r="E3" s="17" t="s">
        <v>17</v>
      </c>
    </row>
    <row r="4" spans="1:5" x14ac:dyDescent="0.25">
      <c r="A4" s="18" t="s">
        <v>5</v>
      </c>
      <c r="B4" s="17">
        <v>3</v>
      </c>
      <c r="C4" s="17">
        <v>1</v>
      </c>
      <c r="D4" s="17">
        <v>2</v>
      </c>
      <c r="E4" s="17">
        <f>SUM(B4:D4)</f>
        <v>6</v>
      </c>
    </row>
    <row r="5" spans="1:5" x14ac:dyDescent="0.25">
      <c r="A5" s="18" t="s">
        <v>4</v>
      </c>
      <c r="B5" s="17">
        <v>2</v>
      </c>
      <c r="C5" s="17">
        <v>3</v>
      </c>
      <c r="D5" s="17">
        <v>1</v>
      </c>
      <c r="E5" s="17">
        <f t="shared" ref="E5:E7" si="0">SUM(B5:D5)</f>
        <v>6</v>
      </c>
    </row>
    <row r="6" spans="1:5" x14ac:dyDescent="0.25">
      <c r="A6" s="18" t="s">
        <v>3</v>
      </c>
      <c r="B6" s="17"/>
      <c r="C6" s="17">
        <v>1</v>
      </c>
      <c r="D6" s="17">
        <v>5</v>
      </c>
      <c r="E6" s="17">
        <f t="shared" si="0"/>
        <v>6</v>
      </c>
    </row>
    <row r="7" spans="1:5" x14ac:dyDescent="0.25">
      <c r="A7" s="17" t="s">
        <v>17</v>
      </c>
      <c r="B7" s="17">
        <f>SUM(B4:B6)</f>
        <v>5</v>
      </c>
      <c r="C7" s="17">
        <f t="shared" ref="C7:D7" si="1">SUM(C4:C6)</f>
        <v>5</v>
      </c>
      <c r="D7" s="17">
        <f t="shared" si="1"/>
        <v>8</v>
      </c>
      <c r="E7" s="17">
        <f t="shared" si="0"/>
        <v>18</v>
      </c>
    </row>
    <row r="8" spans="1:5" x14ac:dyDescent="0.25">
      <c r="A8" s="22"/>
      <c r="B8" s="22"/>
      <c r="C8" s="22"/>
      <c r="D8" s="22"/>
      <c r="E8" s="22"/>
    </row>
    <row r="9" spans="1:5" x14ac:dyDescent="0.25">
      <c r="A9" s="19" t="s">
        <v>22</v>
      </c>
      <c r="B9" s="19"/>
      <c r="C9" s="19"/>
      <c r="D9" s="19"/>
      <c r="E9" s="19"/>
    </row>
    <row r="10" spans="1:5" x14ac:dyDescent="0.25">
      <c r="A10" s="20" t="s">
        <v>20</v>
      </c>
      <c r="B10" s="21" t="s">
        <v>1</v>
      </c>
      <c r="C10" s="21"/>
      <c r="D10" s="21"/>
      <c r="E10" s="17"/>
    </row>
    <row r="11" spans="1:5" x14ac:dyDescent="0.25">
      <c r="A11" s="20"/>
      <c r="B11" s="18" t="s">
        <v>13</v>
      </c>
      <c r="C11" s="18" t="s">
        <v>12</v>
      </c>
      <c r="D11" s="18" t="s">
        <v>11</v>
      </c>
      <c r="E11" s="17" t="s">
        <v>17</v>
      </c>
    </row>
    <row r="12" spans="1:5" x14ac:dyDescent="0.25">
      <c r="A12" s="18" t="s">
        <v>5</v>
      </c>
      <c r="B12" s="17">
        <v>2</v>
      </c>
      <c r="C12" s="17">
        <v>2</v>
      </c>
      <c r="D12" s="17">
        <v>2</v>
      </c>
      <c r="E12" s="17">
        <v>6</v>
      </c>
    </row>
    <row r="13" spans="1:5" x14ac:dyDescent="0.25">
      <c r="A13" s="18" t="s">
        <v>4</v>
      </c>
      <c r="B13" s="17">
        <v>2</v>
      </c>
      <c r="C13" s="17">
        <v>2</v>
      </c>
      <c r="D13" s="17">
        <v>2</v>
      </c>
      <c r="E13" s="17">
        <v>6</v>
      </c>
    </row>
    <row r="14" spans="1:5" x14ac:dyDescent="0.25">
      <c r="A14" s="18" t="s">
        <v>3</v>
      </c>
      <c r="B14" s="17">
        <v>2</v>
      </c>
      <c r="C14" s="17">
        <v>2</v>
      </c>
      <c r="D14" s="17">
        <v>2</v>
      </c>
      <c r="E14" s="17">
        <v>6</v>
      </c>
    </row>
    <row r="15" spans="1:5" x14ac:dyDescent="0.25">
      <c r="A15" s="17" t="s">
        <v>17</v>
      </c>
      <c r="B15" s="17">
        <f>SUM(B12:B14)</f>
        <v>6</v>
      </c>
      <c r="C15" s="17">
        <f t="shared" ref="C15" si="2">SUM(C12:C14)</f>
        <v>6</v>
      </c>
      <c r="D15" s="17">
        <f t="shared" ref="D15" si="3">SUM(D12:D14)</f>
        <v>6</v>
      </c>
      <c r="E15" s="17">
        <f>SUM(E12:E14)</f>
        <v>18</v>
      </c>
    </row>
  </sheetData>
  <mergeCells count="6">
    <mergeCell ref="B2:D2"/>
    <mergeCell ref="A2:A3"/>
    <mergeCell ref="A10:A11"/>
    <mergeCell ref="B10:D10"/>
    <mergeCell ref="A1:E1"/>
    <mergeCell ref="A9:E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topLeftCell="G1" zoomScale="210" zoomScaleNormal="210" workbookViewId="0">
      <selection activeCell="H1" sqref="H1:H1048576"/>
    </sheetView>
  </sheetViews>
  <sheetFormatPr defaultRowHeight="15" x14ac:dyDescent="0.25"/>
  <cols>
    <col min="1" max="1" width="9.140625" style="16"/>
    <col min="2" max="2" width="10.7109375" style="16" bestFit="1" customWidth="1"/>
    <col min="3" max="3" width="11.85546875" style="16" bestFit="1" customWidth="1"/>
    <col min="4" max="6" width="9.140625" style="16"/>
    <col min="7" max="7" width="11.140625" style="16" customWidth="1"/>
    <col min="8" max="8" width="8.140625" style="15" bestFit="1" customWidth="1"/>
    <col min="9" max="16384" width="9.140625" style="16"/>
  </cols>
  <sheetData>
    <row r="1" spans="1:8" s="4" customFormat="1" ht="45" x14ac:dyDescent="0.25">
      <c r="B1" s="4" t="s">
        <v>27</v>
      </c>
      <c r="C1" s="4" t="s">
        <v>28</v>
      </c>
      <c r="D1" s="4" t="s">
        <v>29</v>
      </c>
      <c r="E1" s="2" t="s">
        <v>30</v>
      </c>
      <c r="F1" s="2" t="s">
        <v>31</v>
      </c>
      <c r="G1" s="2" t="s">
        <v>32</v>
      </c>
      <c r="H1" s="30" t="s">
        <v>33</v>
      </c>
    </row>
    <row r="2" spans="1:8" x14ac:dyDescent="0.25">
      <c r="A2" s="16" t="s">
        <v>23</v>
      </c>
      <c r="B2" s="16">
        <v>86</v>
      </c>
      <c r="C2" s="24">
        <v>0.25</v>
      </c>
      <c r="D2" s="16">
        <f>B$6*C2</f>
        <v>42.75</v>
      </c>
      <c r="E2" s="16">
        <f>B2-D2</f>
        <v>43.25</v>
      </c>
      <c r="F2" s="25">
        <f>E2*E2</f>
        <v>1870.5625</v>
      </c>
      <c r="G2" s="25">
        <f>F2/D2</f>
        <v>43.755847953216374</v>
      </c>
    </row>
    <row r="3" spans="1:8" x14ac:dyDescent="0.25">
      <c r="A3" s="16" t="s">
        <v>26</v>
      </c>
      <c r="B3" s="16">
        <v>36</v>
      </c>
      <c r="C3" s="24">
        <v>0.25</v>
      </c>
      <c r="D3" s="16">
        <f t="shared" ref="D3:D5" si="0">B$6*C3</f>
        <v>42.75</v>
      </c>
      <c r="E3" s="16">
        <f t="shared" ref="E3:E5" si="1">B3-D3</f>
        <v>-6.75</v>
      </c>
      <c r="F3" s="25">
        <f t="shared" ref="F3:F5" si="2">E3*E3</f>
        <v>45.5625</v>
      </c>
      <c r="G3" s="25">
        <f t="shared" ref="G3:G5" si="3">F3/D3</f>
        <v>1.0657894736842106</v>
      </c>
    </row>
    <row r="4" spans="1:8" x14ac:dyDescent="0.25">
      <c r="A4" s="16" t="s">
        <v>24</v>
      </c>
      <c r="B4" s="16">
        <v>30</v>
      </c>
      <c r="C4" s="24">
        <v>0.25</v>
      </c>
      <c r="D4" s="16">
        <f t="shared" si="0"/>
        <v>42.75</v>
      </c>
      <c r="E4" s="16">
        <f t="shared" si="1"/>
        <v>-12.75</v>
      </c>
      <c r="F4" s="25">
        <f t="shared" si="2"/>
        <v>162.5625</v>
      </c>
      <c r="G4" s="25">
        <f t="shared" si="3"/>
        <v>3.8026315789473686</v>
      </c>
    </row>
    <row r="5" spans="1:8" x14ac:dyDescent="0.25">
      <c r="A5" s="16" t="s">
        <v>25</v>
      </c>
      <c r="B5" s="16">
        <v>19</v>
      </c>
      <c r="C5" s="24">
        <v>0.25</v>
      </c>
      <c r="D5" s="16">
        <f t="shared" si="0"/>
        <v>42.75</v>
      </c>
      <c r="E5" s="16">
        <f t="shared" si="1"/>
        <v>-23.75</v>
      </c>
      <c r="F5" s="25">
        <f t="shared" si="2"/>
        <v>564.0625</v>
      </c>
      <c r="G5" s="25">
        <f t="shared" si="3"/>
        <v>13.194444444444445</v>
      </c>
    </row>
    <row r="6" spans="1:8" x14ac:dyDescent="0.25">
      <c r="A6" s="4" t="s">
        <v>17</v>
      </c>
      <c r="B6" s="4">
        <f>SUM(B2:B5)</f>
        <v>171</v>
      </c>
      <c r="C6" s="26">
        <f>SUM(C2:C5)</f>
        <v>1</v>
      </c>
      <c r="D6" s="4">
        <f>SUM(D2:D5)</f>
        <v>171</v>
      </c>
      <c r="E6" s="4"/>
      <c r="F6" s="25"/>
      <c r="G6" s="27">
        <f>SUM(G2:G5)</f>
        <v>61.8187134502924</v>
      </c>
      <c r="H6" s="31">
        <f>_xlfn.CHISQ.DIST.RT(G6,3)</f>
        <v>2.40214510082458E-13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B1" zoomScale="130" zoomScaleNormal="130" workbookViewId="0">
      <selection activeCell="H1" sqref="H1:H1048576"/>
    </sheetView>
  </sheetViews>
  <sheetFormatPr defaultRowHeight="15" x14ac:dyDescent="0.25"/>
  <cols>
    <col min="1" max="1" width="8.42578125" style="15" bestFit="1" customWidth="1"/>
    <col min="2" max="3" width="10.85546875" style="16" bestFit="1" customWidth="1"/>
    <col min="4" max="4" width="8.42578125" style="16" bestFit="1" customWidth="1"/>
    <col min="5" max="5" width="8.7109375" style="15" bestFit="1" customWidth="1"/>
    <col min="6" max="6" width="9" style="15" bestFit="1" customWidth="1"/>
    <col min="7" max="7" width="10.5703125" style="15" bestFit="1" customWidth="1"/>
    <col min="8" max="8" width="8.140625" style="15" bestFit="1" customWidth="1"/>
    <col min="9" max="16384" width="9.140625" style="15"/>
  </cols>
  <sheetData>
    <row r="1" spans="1:8" s="23" customFormat="1" ht="45" x14ac:dyDescent="0.25">
      <c r="B1" s="4" t="s">
        <v>27</v>
      </c>
      <c r="C1" s="4" t="s">
        <v>28</v>
      </c>
      <c r="D1" s="4" t="s">
        <v>29</v>
      </c>
      <c r="E1" s="2" t="s">
        <v>30</v>
      </c>
      <c r="F1" s="2" t="s">
        <v>31</v>
      </c>
      <c r="G1" s="2" t="s">
        <v>32</v>
      </c>
      <c r="H1" s="30" t="s">
        <v>33</v>
      </c>
    </row>
    <row r="2" spans="1:8" x14ac:dyDescent="0.25">
      <c r="A2" s="15" t="s">
        <v>23</v>
      </c>
      <c r="B2" s="16">
        <v>45</v>
      </c>
      <c r="C2" s="24">
        <v>0.25</v>
      </c>
      <c r="D2" s="16">
        <f>B$6*C2</f>
        <v>42.75</v>
      </c>
      <c r="E2" s="15">
        <f>B2-D2</f>
        <v>2.25</v>
      </c>
      <c r="F2" s="28">
        <f>E2*E2</f>
        <v>5.0625</v>
      </c>
      <c r="G2" s="28">
        <f>F2/D2</f>
        <v>0.11842105263157894</v>
      </c>
    </row>
    <row r="3" spans="1:8" x14ac:dyDescent="0.25">
      <c r="A3" s="15" t="s">
        <v>26</v>
      </c>
      <c r="B3" s="16">
        <v>40</v>
      </c>
      <c r="C3" s="24">
        <v>0.25</v>
      </c>
      <c r="D3" s="16">
        <f t="shared" ref="D3:D5" si="0">B$6*C3</f>
        <v>42.75</v>
      </c>
      <c r="E3" s="15">
        <f t="shared" ref="E3:E5" si="1">B3-D3</f>
        <v>-2.75</v>
      </c>
      <c r="F3" s="28">
        <f t="shared" ref="F3:F5" si="2">E3*E3</f>
        <v>7.5625</v>
      </c>
      <c r="G3" s="28">
        <f t="shared" ref="G3:G5" si="3">F3/D3</f>
        <v>0.17690058479532164</v>
      </c>
    </row>
    <row r="4" spans="1:8" x14ac:dyDescent="0.25">
      <c r="A4" s="15" t="s">
        <v>24</v>
      </c>
      <c r="B4" s="16">
        <v>39</v>
      </c>
      <c r="C4" s="24">
        <v>0.25</v>
      </c>
      <c r="D4" s="16">
        <f t="shared" si="0"/>
        <v>42.75</v>
      </c>
      <c r="E4" s="15">
        <f t="shared" si="1"/>
        <v>-3.75</v>
      </c>
      <c r="F4" s="28">
        <f t="shared" si="2"/>
        <v>14.0625</v>
      </c>
      <c r="G4" s="28">
        <f t="shared" si="3"/>
        <v>0.32894736842105265</v>
      </c>
    </row>
    <row r="5" spans="1:8" x14ac:dyDescent="0.25">
      <c r="A5" s="15" t="s">
        <v>25</v>
      </c>
      <c r="B5" s="16">
        <f>B6-(SUM(B2:B4))</f>
        <v>47</v>
      </c>
      <c r="C5" s="24">
        <v>0.25</v>
      </c>
      <c r="D5" s="16">
        <f t="shared" si="0"/>
        <v>42.75</v>
      </c>
      <c r="E5" s="15">
        <f t="shared" si="1"/>
        <v>4.25</v>
      </c>
      <c r="F5" s="28">
        <f t="shared" si="2"/>
        <v>18.0625</v>
      </c>
      <c r="G5" s="28">
        <f t="shared" si="3"/>
        <v>0.42251461988304095</v>
      </c>
    </row>
    <row r="6" spans="1:8" x14ac:dyDescent="0.25">
      <c r="A6" s="23" t="s">
        <v>17</v>
      </c>
      <c r="B6" s="4">
        <v>171</v>
      </c>
      <c r="C6" s="26">
        <f>SUM(C2:C5)</f>
        <v>1</v>
      </c>
      <c r="D6" s="4">
        <f>SUM(D2:D5)</f>
        <v>171</v>
      </c>
      <c r="E6" s="23"/>
      <c r="F6" s="28"/>
      <c r="G6" s="29">
        <f>SUM(G2:G5)</f>
        <v>1.0467836257309941</v>
      </c>
      <c r="H6" s="31">
        <f>_xlfn.CHISQ.DIST.RT(G6,3)</f>
        <v>0.78993370651218686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tabella pivot</vt:lpstr>
      <vt:lpstr>dati</vt:lpstr>
      <vt:lpstr>Foglio2</vt:lpstr>
      <vt:lpstr>dati osservati 1</vt:lpstr>
      <vt:lpstr>dati osservati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2015-11-18T13:42:22Z</dcterms:created>
  <dcterms:modified xsi:type="dcterms:W3CDTF">2015-11-18T15:31:22Z</dcterms:modified>
</cp:coreProperties>
</file>