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90" activeTab="0"/>
  </bookViews>
  <sheets>
    <sheet name="Foglio1" sheetId="1" r:id="rId1"/>
    <sheet name="Foglio2" sheetId="2" r:id="rId2"/>
    <sheet name="Foglio3" sheetId="3" r:id="rId3"/>
    <sheet name="Foglio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<sst xmlns="http://schemas.openxmlformats.org/spreadsheetml/2006/main" count="47" uniqueCount="39">
  <si>
    <t>X</t>
  </si>
  <si>
    <t>Teorema del livellamento delle produttività marginali ponderate</t>
  </si>
  <si>
    <t>PL = 2,5</t>
  </si>
  <si>
    <t>PK = 5</t>
  </si>
  <si>
    <t>CH = 17,5</t>
  </si>
  <si>
    <t>PML</t>
  </si>
  <si>
    <t>PMK</t>
  </si>
  <si>
    <t>PML/PL</t>
  </si>
  <si>
    <t>PMK/PK</t>
  </si>
  <si>
    <t>K</t>
  </si>
  <si>
    <t>L</t>
  </si>
  <si>
    <t>CH</t>
  </si>
  <si>
    <t>Costi di produzione</t>
  </si>
  <si>
    <t>CF</t>
  </si>
  <si>
    <t>CV</t>
  </si>
  <si>
    <t>CT</t>
  </si>
  <si>
    <t>CM</t>
  </si>
  <si>
    <t>CE</t>
  </si>
  <si>
    <t>-</t>
  </si>
  <si>
    <r>
      <t>X = 12L</t>
    </r>
    <r>
      <rPr>
        <vertAlign val="superscript"/>
        <sz val="12"/>
        <rFont val="Times New Roman"/>
        <family val="1"/>
      </rPr>
      <t>1/2</t>
    </r>
    <r>
      <rPr>
        <sz val="12"/>
        <rFont val="Times New Roman"/>
        <family val="1"/>
      </rPr>
      <t>K</t>
    </r>
    <r>
      <rPr>
        <vertAlign val="superscript"/>
        <sz val="12"/>
        <rFont val="Times New Roman"/>
        <family val="1"/>
      </rPr>
      <t>2/3</t>
    </r>
  </si>
  <si>
    <t>Costi di produzione di lungo periodo</t>
  </si>
  <si>
    <t>CF1</t>
  </si>
  <si>
    <t>CV1</t>
  </si>
  <si>
    <t>CT1</t>
  </si>
  <si>
    <t>CF2</t>
  </si>
  <si>
    <t>CV2</t>
  </si>
  <si>
    <t>CT2</t>
  </si>
  <si>
    <t>PRO</t>
  </si>
  <si>
    <t>Produzione e produttività</t>
  </si>
  <si>
    <t>K =</t>
  </si>
  <si>
    <t>PX =</t>
  </si>
  <si>
    <t>w =</t>
  </si>
  <si>
    <t>unità di lavoro</t>
  </si>
  <si>
    <t>unità di capitale</t>
  </si>
  <si>
    <t>w/PX</t>
  </si>
  <si>
    <t>CM1</t>
  </si>
  <si>
    <t>CM2</t>
  </si>
  <si>
    <t>CE1</t>
  </si>
  <si>
    <t>CE2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</si>
</sst>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  <numFmt numFmtId="176" formatCode="0.0000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vertAlign val="superscript"/>
      <sz val="12"/>
      <name val="Times New Roman"/>
      <family val="1"/>
    </font>
    <font>
      <sz val="9.25"/>
      <color indexed="8"/>
      <name val="Arial"/>
      <family val="2"/>
    </font>
    <font>
      <sz val="8.5"/>
      <color indexed="8"/>
      <name val="Arial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.25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NumberFormat="1" applyFont="1" applyFill="1" applyAlignment="1">
      <alignment horizontal="center"/>
    </xf>
    <xf numFmtId="170" fontId="3" fillId="32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left"/>
    </xf>
    <xf numFmtId="170" fontId="1" fillId="0" borderId="0" xfId="0" applyNumberFormat="1" applyFont="1" applyAlignment="1">
      <alignment/>
    </xf>
    <xf numFmtId="0" fontId="1" fillId="33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170" fontId="1" fillId="35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NumberFormat="1" applyFont="1" applyFill="1" applyAlignment="1">
      <alignment horizontal="center"/>
    </xf>
    <xf numFmtId="170" fontId="1" fillId="36" borderId="0" xfId="0" applyNumberFormat="1" applyFont="1" applyFill="1" applyAlignment="1">
      <alignment horizontal="center"/>
    </xf>
    <xf numFmtId="170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170" fontId="1" fillId="37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47" applyFont="1" applyAlignment="1">
      <alignment horizontal="center"/>
      <protection/>
    </xf>
    <xf numFmtId="0" fontId="3" fillId="38" borderId="0" xfId="47" applyFont="1" applyFill="1" applyAlignment="1">
      <alignment horizontal="left"/>
      <protection/>
    </xf>
    <xf numFmtId="0" fontId="1" fillId="38" borderId="0" xfId="47" applyFont="1" applyFill="1" applyAlignment="1">
      <alignment horizontal="center"/>
      <protection/>
    </xf>
    <xf numFmtId="0" fontId="1" fillId="0" borderId="0" xfId="47" applyFont="1" applyAlignment="1">
      <alignment horizontal="right"/>
      <protection/>
    </xf>
    <xf numFmtId="0" fontId="1" fillId="0" borderId="0" xfId="47" applyFont="1" applyAlignment="1">
      <alignment horizontal="left"/>
      <protection/>
    </xf>
    <xf numFmtId="0" fontId="1" fillId="0" borderId="0" xfId="47" applyFont="1" applyAlignment="1" quotePrefix="1">
      <alignment horizontal="center"/>
      <protection/>
    </xf>
    <xf numFmtId="0" fontId="0" fillId="0" borderId="0" xfId="47" applyAlignment="1">
      <alignment horizontal="center"/>
      <protection/>
    </xf>
    <xf numFmtId="0" fontId="0" fillId="0" borderId="0" xfId="47">
      <alignment/>
      <protection/>
    </xf>
    <xf numFmtId="0" fontId="1" fillId="34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1" fillId="29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9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9"/>
          <c:w val="0.95575"/>
          <c:h val="0.953"/>
        </c:manualLayout>
      </c:layout>
      <c:scatterChart>
        <c:scatterStyle val="smoothMarker"/>
        <c:varyColors val="0"/>
        <c:ser>
          <c:idx val="1"/>
          <c:order val="0"/>
          <c:tx>
            <c:v>X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'[1]Foglio5'!$B$8:$B$16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'[1]Foglio5'!$C$8:$C$16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80</c:v>
                </c:pt>
                <c:pt idx="3">
                  <c:v>180</c:v>
                </c:pt>
                <c:pt idx="4">
                  <c:v>330</c:v>
                </c:pt>
                <c:pt idx="5">
                  <c:v>420</c:v>
                </c:pt>
                <c:pt idx="6">
                  <c:v>490</c:v>
                </c:pt>
                <c:pt idx="7">
                  <c:v>520</c:v>
                </c:pt>
                <c:pt idx="8">
                  <c:v>525</c:v>
                </c:pt>
              </c:numCache>
            </c:numRef>
          </c:yVal>
          <c:smooth val="1"/>
        </c:ser>
        <c:ser>
          <c:idx val="0"/>
          <c:order val="1"/>
          <c:tx>
            <c:v>PML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'[1]Foglio5'!$B$9:$B$16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'[1]Foglio5'!$D$9:$D$16</c:f>
              <c:numCache>
                <c:ptCount val="8"/>
                <c:pt idx="0">
                  <c:v>30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90</c:v>
                </c:pt>
                <c:pt idx="5">
                  <c:v>70</c:v>
                </c:pt>
                <c:pt idx="6">
                  <c:v>30</c:v>
                </c:pt>
                <c:pt idx="7">
                  <c:v>5</c:v>
                </c:pt>
              </c:numCache>
            </c:numRef>
          </c:yVal>
          <c:smooth val="1"/>
        </c:ser>
        <c:ser>
          <c:idx val="2"/>
          <c:order val="2"/>
          <c:tx>
            <c:v>w/PX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Foglio1!$B$9:$B$17</c:f>
              <c:numCache/>
            </c:numRef>
          </c:xVal>
          <c:yVal>
            <c:numRef>
              <c:f>Foglio1!$E$9:$E$17</c:f>
              <c:numCache/>
            </c:numRef>
          </c:yVal>
          <c:smooth val="1"/>
        </c:ser>
        <c:axId val="49841751"/>
        <c:axId val="45922576"/>
      </c:scatterChart>
      <c:val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2576"/>
        <c:crosses val="autoZero"/>
        <c:crossBetween val="midCat"/>
        <c:dispUnits/>
      </c:valAx>
      <c:valAx>
        <c:axId val="45922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417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75"/>
          <c:y val="0.427"/>
          <c:w val="0.101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Costo marginale e Costo medio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26"/>
          <c:w val="0.8542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v>CM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Foglio3!$B$6:$B$17</c:f>
              <c:numCache/>
            </c:numRef>
          </c:xVal>
          <c:yVal>
            <c:numRef>
              <c:f>Foglio3!$F$6:$F$17</c:f>
              <c:numCache/>
            </c:numRef>
          </c:yVal>
          <c:smooth val="0"/>
        </c:ser>
        <c:ser>
          <c:idx val="1"/>
          <c:order val="1"/>
          <c:tx>
            <c:v>CE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Foglio3!$B$6:$B$17</c:f>
              <c:numCache/>
            </c:numRef>
          </c:xVal>
          <c:yVal>
            <c:numRef>
              <c:f>Foglio3!$G$6:$G$17</c:f>
              <c:numCache/>
            </c:numRef>
          </c:yVal>
          <c:smooth val="0"/>
        </c:ser>
        <c:axId val="10650001"/>
        <c:axId val="28741146"/>
      </c:scatterChart>
      <c:valAx>
        <c:axId val="1065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1146"/>
        <c:crosses val="autoZero"/>
        <c:crossBetween val="midCat"/>
        <c:dispUnits/>
      </c:valAx>
      <c:valAx>
        <c:axId val="287411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CM e CE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0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39325"/>
          <c:w val="0.1007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Costo Totale e Costo fisso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85"/>
          <c:w val="0.824"/>
          <c:h val="0.86"/>
        </c:manualLayout>
      </c:layout>
      <c:scatterChart>
        <c:scatterStyle val="smoothMarker"/>
        <c:varyColors val="0"/>
        <c:ser>
          <c:idx val="0"/>
          <c:order val="0"/>
          <c:tx>
            <c:v>CT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Foglio3!$B$5:$B$17</c:f>
              <c:numCache/>
            </c:numRef>
          </c:xVal>
          <c:yVal>
            <c:numRef>
              <c:f>Foglio3!$E$5:$E$17</c:f>
              <c:numCache/>
            </c:numRef>
          </c:yVal>
          <c:smooth val="1"/>
        </c:ser>
        <c:ser>
          <c:idx val="1"/>
          <c:order val="1"/>
          <c:tx>
            <c:v>CF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Foglio3!$B$5:$B$17</c:f>
              <c:numCache/>
            </c:numRef>
          </c:xVal>
          <c:yVal>
            <c:numRef>
              <c:f>Foglio3!$C$5:$C$17</c:f>
              <c:numCache/>
            </c:numRef>
          </c:yVal>
          <c:smooth val="1"/>
        </c:ser>
        <c:axId val="57343723"/>
        <c:axId val="46331460"/>
      </c:scatterChart>
      <c:valAx>
        <c:axId val="5734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31460"/>
        <c:crosses val="autoZero"/>
        <c:crossBetween val="midCat"/>
        <c:dispUnits/>
      </c:valAx>
      <c:valAx>
        <c:axId val="463314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CT e CF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37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75"/>
          <c:y val="0.47275"/>
          <c:w val="0.08975"/>
          <c:h val="0.1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55"/>
          <c:w val="0.84525"/>
          <c:h val="0.89"/>
        </c:manualLayout>
      </c:layout>
      <c:scatterChart>
        <c:scatterStyle val="smoothMarker"/>
        <c:varyColors val="0"/>
        <c:ser>
          <c:idx val="0"/>
          <c:order val="0"/>
          <c:tx>
            <c:v>CT1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Foglio4!$B$5:$B$17</c:f>
              <c:numCache/>
            </c:numRef>
          </c:xVal>
          <c:yVal>
            <c:numRef>
              <c:f>Foglio4!$E$5:$E$17</c:f>
              <c:numCache/>
            </c:numRef>
          </c:yVal>
          <c:smooth val="1"/>
        </c:ser>
        <c:ser>
          <c:idx val="1"/>
          <c:order val="1"/>
          <c:tx>
            <c:v>CT2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Foglio4!$B$5:$B$17</c:f>
              <c:numCache/>
            </c:numRef>
          </c:xVal>
          <c:yVal>
            <c:numRef>
              <c:f>Foglio4!$H$5:$H$17</c:f>
              <c:numCache/>
            </c:numRef>
          </c:yVal>
          <c:smooth val="1"/>
        </c:ser>
        <c:axId val="14329957"/>
        <c:axId val="61860750"/>
      </c:scatterChart>
      <c:valAx>
        <c:axId val="14329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60750"/>
        <c:crosses val="autoZero"/>
        <c:crossBetween val="midCat"/>
        <c:dispUnits/>
      </c:valAx>
      <c:valAx>
        <c:axId val="618607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CT1 e CT2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99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"/>
          <c:y val="0.39375"/>
          <c:w val="0.111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7"/>
          <c:w val="0.78875"/>
          <c:h val="0.9235"/>
        </c:manualLayout>
      </c:layout>
      <c:scatterChart>
        <c:scatterStyle val="smoothMarker"/>
        <c:varyColors val="0"/>
        <c:ser>
          <c:idx val="0"/>
          <c:order val="0"/>
          <c:tx>
            <c:v>CM1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Foglio4!$B$6:$B$17</c:f>
              <c:numCache/>
            </c:numRef>
          </c:xVal>
          <c:yVal>
            <c:numRef>
              <c:f>Foglio4!$I$6:$I$17</c:f>
              <c:numCache/>
            </c:numRef>
          </c:yVal>
          <c:smooth val="1"/>
        </c:ser>
        <c:ser>
          <c:idx val="1"/>
          <c:order val="1"/>
          <c:tx>
            <c:v>CM2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Foglio4!$B$6:$B$17</c:f>
              <c:numCache/>
            </c:numRef>
          </c:xVal>
          <c:yVal>
            <c:numRef>
              <c:f>Foglio4!$J$6:$J$17</c:f>
              <c:numCache/>
            </c:numRef>
          </c:yVal>
          <c:smooth val="1"/>
        </c:ser>
        <c:ser>
          <c:idx val="2"/>
          <c:order val="2"/>
          <c:tx>
            <c:v>CE1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Foglio4!$B$6:$B$17</c:f>
              <c:numCache/>
            </c:numRef>
          </c:xVal>
          <c:yVal>
            <c:numRef>
              <c:f>Foglio4!$K$6:$K$17</c:f>
              <c:numCache/>
            </c:numRef>
          </c:yVal>
          <c:smooth val="1"/>
        </c:ser>
        <c:ser>
          <c:idx val="3"/>
          <c:order val="3"/>
          <c:tx>
            <c:v>CM2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Foglio4!$B$6:$B$17</c:f>
              <c:numCache/>
            </c:numRef>
          </c:xVal>
          <c:yVal>
            <c:numRef>
              <c:f>Foglio4!$L$6:$L$17</c:f>
              <c:numCache/>
            </c:numRef>
          </c:yVal>
          <c:smooth val="1"/>
        </c:ser>
        <c:axId val="19875839"/>
        <c:axId val="44664824"/>
      </c:scatterChart>
      <c:valAx>
        <c:axId val="1987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64824"/>
        <c:crosses val="autoZero"/>
        <c:crossBetween val="midCat"/>
        <c:dispUnits/>
      </c:valAx>
      <c:valAx>
        <c:axId val="446648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CM e 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758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35225"/>
          <c:w val="0.119"/>
          <c:h val="0.2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4</xdr:row>
      <xdr:rowOff>142875</xdr:rowOff>
    </xdr:from>
    <xdr:to>
      <xdr:col>16</xdr:col>
      <xdr:colOff>228600</xdr:colOff>
      <xdr:row>26</xdr:row>
      <xdr:rowOff>142875</xdr:rowOff>
    </xdr:to>
    <xdr:graphicFrame>
      <xdr:nvGraphicFramePr>
        <xdr:cNvPr id="1" name="Grafico 2"/>
        <xdr:cNvGraphicFramePr/>
      </xdr:nvGraphicFramePr>
      <xdr:xfrm>
        <a:off x="4057650" y="942975"/>
        <a:ext cx="6096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17</xdr:row>
      <xdr:rowOff>114300</xdr:rowOff>
    </xdr:from>
    <xdr:to>
      <xdr:col>9</xdr:col>
      <xdr:colOff>180975</xdr:colOff>
      <xdr:row>36</xdr:row>
      <xdr:rowOff>47625</xdr:rowOff>
    </xdr:to>
    <xdr:graphicFrame>
      <xdr:nvGraphicFramePr>
        <xdr:cNvPr id="1" name="Grafico 1"/>
        <xdr:cNvGraphicFramePr/>
      </xdr:nvGraphicFramePr>
      <xdr:xfrm>
        <a:off x="190500" y="3514725"/>
        <a:ext cx="54768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85725</xdr:colOff>
      <xdr:row>2</xdr:row>
      <xdr:rowOff>0</xdr:rowOff>
    </xdr:from>
    <xdr:to>
      <xdr:col>19</xdr:col>
      <xdr:colOff>314325</xdr:colOff>
      <xdr:row>20</xdr:row>
      <xdr:rowOff>180975</xdr:rowOff>
    </xdr:to>
    <xdr:graphicFrame>
      <xdr:nvGraphicFramePr>
        <xdr:cNvPr id="2" name="Grafico 1"/>
        <xdr:cNvGraphicFramePr/>
      </xdr:nvGraphicFramePr>
      <xdr:xfrm>
        <a:off x="6181725" y="400050"/>
        <a:ext cx="5715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</xdr:row>
      <xdr:rowOff>19050</xdr:rowOff>
    </xdr:from>
    <xdr:to>
      <xdr:col>21</xdr:col>
      <xdr:colOff>266700</xdr:colOff>
      <xdr:row>20</xdr:row>
      <xdr:rowOff>28575</xdr:rowOff>
    </xdr:to>
    <xdr:graphicFrame>
      <xdr:nvGraphicFramePr>
        <xdr:cNvPr id="1" name="Grafico 1"/>
        <xdr:cNvGraphicFramePr/>
      </xdr:nvGraphicFramePr>
      <xdr:xfrm>
        <a:off x="7610475" y="219075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18</xdr:row>
      <xdr:rowOff>85725</xdr:rowOff>
    </xdr:from>
    <xdr:to>
      <xdr:col>10</xdr:col>
      <xdr:colOff>38100</xdr:colOff>
      <xdr:row>34</xdr:row>
      <xdr:rowOff>133350</xdr:rowOff>
    </xdr:to>
    <xdr:graphicFrame>
      <xdr:nvGraphicFramePr>
        <xdr:cNvPr id="2" name="Grafico 1"/>
        <xdr:cNvGraphicFramePr/>
      </xdr:nvGraphicFramePr>
      <xdr:xfrm>
        <a:off x="847725" y="3686175"/>
        <a:ext cx="52863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rcato%20finanzi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</sheetNames>
    <sheetDataSet>
      <sheetData sheetId="4">
        <row r="8">
          <cell r="B8">
            <v>0</v>
          </cell>
          <cell r="C8">
            <v>0</v>
          </cell>
        </row>
        <row r="9">
          <cell r="B9">
            <v>1</v>
          </cell>
          <cell r="C9">
            <v>30</v>
          </cell>
          <cell r="D9">
            <v>30</v>
          </cell>
        </row>
        <row r="10">
          <cell r="B10">
            <v>2</v>
          </cell>
          <cell r="C10">
            <v>80</v>
          </cell>
          <cell r="D10">
            <v>50</v>
          </cell>
        </row>
        <row r="11">
          <cell r="B11">
            <v>3</v>
          </cell>
          <cell r="C11">
            <v>180</v>
          </cell>
          <cell r="D11">
            <v>100</v>
          </cell>
        </row>
        <row r="12">
          <cell r="B12">
            <v>4</v>
          </cell>
          <cell r="C12">
            <v>330</v>
          </cell>
          <cell r="D12">
            <v>150</v>
          </cell>
        </row>
        <row r="13">
          <cell r="B13">
            <v>5</v>
          </cell>
          <cell r="C13">
            <v>420</v>
          </cell>
          <cell r="D13">
            <v>90</v>
          </cell>
        </row>
        <row r="14">
          <cell r="B14">
            <v>6</v>
          </cell>
          <cell r="C14">
            <v>490</v>
          </cell>
          <cell r="D14">
            <v>70</v>
          </cell>
        </row>
        <row r="15">
          <cell r="B15">
            <v>7</v>
          </cell>
          <cell r="C15">
            <v>520</v>
          </cell>
          <cell r="D15">
            <v>30</v>
          </cell>
        </row>
        <row r="16">
          <cell r="B16">
            <v>8</v>
          </cell>
          <cell r="C16">
            <v>525</v>
          </cell>
          <cell r="D1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29" customWidth="1"/>
    <col min="6" max="6" width="11.7109375" style="29" bestFit="1" customWidth="1"/>
    <col min="7" max="15" width="9.140625" style="29" customWidth="1"/>
    <col min="16" max="17" width="9.140625" style="35" customWidth="1"/>
    <col min="18" max="16384" width="9.140625" style="36" customWidth="1"/>
  </cols>
  <sheetData>
    <row r="2" spans="2:5" ht="15.75">
      <c r="B2" s="30" t="s">
        <v>28</v>
      </c>
      <c r="C2" s="31"/>
      <c r="D2" s="31"/>
      <c r="E2" s="31"/>
    </row>
    <row r="4" spans="1:8" ht="15.75">
      <c r="A4" s="32" t="s">
        <v>29</v>
      </c>
      <c r="B4" s="33">
        <v>100</v>
      </c>
      <c r="D4" s="32" t="s">
        <v>30</v>
      </c>
      <c r="E4" s="33">
        <v>5</v>
      </c>
      <c r="G4" s="32" t="s">
        <v>31</v>
      </c>
      <c r="H4" s="33">
        <v>350</v>
      </c>
    </row>
    <row r="7" spans="2:6" ht="15.75">
      <c r="B7" s="29" t="s">
        <v>10</v>
      </c>
      <c r="C7" s="29" t="s">
        <v>0</v>
      </c>
      <c r="D7" s="29" t="s">
        <v>5</v>
      </c>
      <c r="E7" s="29" t="s">
        <v>34</v>
      </c>
      <c r="F7" s="29" t="s">
        <v>27</v>
      </c>
    </row>
    <row r="9" spans="2:6" ht="15.75">
      <c r="B9" s="29">
        <v>0</v>
      </c>
      <c r="C9" s="29">
        <v>0</v>
      </c>
      <c r="D9" s="34" t="s">
        <v>18</v>
      </c>
      <c r="E9" s="29">
        <f>+$H$4/$E$4</f>
        <v>70</v>
      </c>
      <c r="F9" s="29">
        <v>0</v>
      </c>
    </row>
    <row r="10" spans="2:6" ht="15.75">
      <c r="B10" s="29">
        <v>1</v>
      </c>
      <c r="C10" s="29">
        <v>30</v>
      </c>
      <c r="D10" s="29">
        <f>+C10-C9</f>
        <v>30</v>
      </c>
      <c r="E10" s="29">
        <f>+$H$4/$E$4</f>
        <v>70</v>
      </c>
      <c r="F10" s="29">
        <f>+D10*$E$4-E10*$E$4+F9</f>
        <v>-200</v>
      </c>
    </row>
    <row r="11" spans="2:6" ht="15.75">
      <c r="B11" s="29">
        <v>2</v>
      </c>
      <c r="C11" s="29">
        <v>80</v>
      </c>
      <c r="D11" s="29">
        <f aca="true" t="shared" si="0" ref="D11:D17">+C11-C10</f>
        <v>50</v>
      </c>
      <c r="E11" s="29">
        <f aca="true" t="shared" si="1" ref="E11:E17">+$H$4/$E$4</f>
        <v>70</v>
      </c>
      <c r="F11" s="29">
        <f aca="true" t="shared" si="2" ref="F11:F17">+D11*$E$4-E11*$E$4+F10</f>
        <v>-300</v>
      </c>
    </row>
    <row r="12" spans="2:6" ht="15.75">
      <c r="B12" s="29">
        <v>3</v>
      </c>
      <c r="C12" s="29">
        <v>180</v>
      </c>
      <c r="D12" s="29">
        <f t="shared" si="0"/>
        <v>100</v>
      </c>
      <c r="E12" s="29">
        <f t="shared" si="1"/>
        <v>70</v>
      </c>
      <c r="F12" s="29">
        <f t="shared" si="2"/>
        <v>-150</v>
      </c>
    </row>
    <row r="13" spans="2:6" ht="15.75">
      <c r="B13" s="29">
        <v>4</v>
      </c>
      <c r="C13" s="29">
        <v>330</v>
      </c>
      <c r="D13" s="29">
        <f t="shared" si="0"/>
        <v>150</v>
      </c>
      <c r="E13" s="29">
        <f t="shared" si="1"/>
        <v>70</v>
      </c>
      <c r="F13" s="29">
        <f t="shared" si="2"/>
        <v>250</v>
      </c>
    </row>
    <row r="14" spans="2:6" ht="15.75">
      <c r="B14" s="29">
        <v>5</v>
      </c>
      <c r="C14" s="29">
        <v>420</v>
      </c>
      <c r="D14" s="29">
        <f t="shared" si="0"/>
        <v>90</v>
      </c>
      <c r="E14" s="29">
        <f t="shared" si="1"/>
        <v>70</v>
      </c>
      <c r="F14" s="29">
        <f t="shared" si="2"/>
        <v>350</v>
      </c>
    </row>
    <row r="15" spans="2:6" ht="15.75">
      <c r="B15" s="29">
        <v>6</v>
      </c>
      <c r="C15" s="29">
        <v>490</v>
      </c>
      <c r="D15" s="31">
        <f t="shared" si="0"/>
        <v>70</v>
      </c>
      <c r="E15" s="31">
        <f t="shared" si="1"/>
        <v>70</v>
      </c>
      <c r="F15" s="29">
        <f t="shared" si="2"/>
        <v>350</v>
      </c>
    </row>
    <row r="16" spans="2:6" ht="15.75">
      <c r="B16" s="29">
        <v>7</v>
      </c>
      <c r="C16" s="29">
        <v>520</v>
      </c>
      <c r="D16" s="29">
        <f t="shared" si="0"/>
        <v>30</v>
      </c>
      <c r="E16" s="29">
        <f t="shared" si="1"/>
        <v>70</v>
      </c>
      <c r="F16" s="29">
        <f t="shared" si="2"/>
        <v>150</v>
      </c>
    </row>
    <row r="17" spans="2:6" ht="15.75">
      <c r="B17" s="29">
        <v>8</v>
      </c>
      <c r="C17" s="29">
        <v>525</v>
      </c>
      <c r="D17" s="29">
        <f t="shared" si="0"/>
        <v>5</v>
      </c>
      <c r="E17" s="29">
        <f t="shared" si="1"/>
        <v>70</v>
      </c>
      <c r="F17" s="29">
        <f t="shared" si="2"/>
        <v>-175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.7109375" style="1" customWidth="1"/>
    <col min="3" max="4" width="6.7109375" style="2" customWidth="1"/>
    <col min="5" max="5" width="6.7109375" style="12" customWidth="1"/>
    <col min="6" max="7" width="6.7109375" style="2" customWidth="1"/>
    <col min="8" max="8" width="6.7109375" style="13" customWidth="1"/>
    <col min="9" max="15" width="6.7109375" style="1" customWidth="1"/>
    <col min="16" max="20" width="9.140625" style="1" customWidth="1"/>
  </cols>
  <sheetData>
    <row r="2" spans="2:18" ht="15.75">
      <c r="B2" s="8" t="s">
        <v>1</v>
      </c>
      <c r="C2" s="9"/>
      <c r="D2" s="9"/>
      <c r="E2" s="10"/>
      <c r="F2" s="9"/>
      <c r="G2" s="9"/>
      <c r="H2" s="11"/>
      <c r="I2" s="8"/>
      <c r="J2" s="8"/>
      <c r="K2" s="8"/>
      <c r="L2" s="8"/>
      <c r="M2" s="8"/>
      <c r="N2" s="3"/>
      <c r="O2" s="3"/>
      <c r="P2" s="3"/>
      <c r="Q2" s="3"/>
      <c r="R2" s="3"/>
    </row>
    <row r="4" spans="3:14" ht="18.75">
      <c r="C4" s="14" t="s">
        <v>19</v>
      </c>
      <c r="D4" s="13"/>
      <c r="E4" s="2"/>
      <c r="F4" s="1" t="s">
        <v>2</v>
      </c>
      <c r="G4" s="13"/>
      <c r="H4" s="1" t="s">
        <v>3</v>
      </c>
      <c r="I4" s="13"/>
      <c r="J4" s="1" t="s">
        <v>4</v>
      </c>
      <c r="K4" s="15"/>
      <c r="L4" s="15"/>
      <c r="M4" s="15"/>
      <c r="N4" s="15"/>
    </row>
    <row r="5" spans="2:14" ht="15.75">
      <c r="B5" s="15"/>
      <c r="C5" s="13"/>
      <c r="D5" s="13"/>
      <c r="E5" s="13"/>
      <c r="F5" s="13"/>
      <c r="G5" s="13"/>
      <c r="I5" s="15"/>
      <c r="J5" s="15"/>
      <c r="K5" s="15"/>
      <c r="L5" s="15"/>
      <c r="M5" s="15"/>
      <c r="N5" s="15"/>
    </row>
    <row r="6" spans="2:14" ht="15.75">
      <c r="B6" s="15"/>
      <c r="C6" s="37" t="s">
        <v>32</v>
      </c>
      <c r="D6" s="17"/>
      <c r="E6" s="17"/>
      <c r="F6" s="13"/>
      <c r="G6" s="13"/>
      <c r="H6" s="38" t="s">
        <v>33</v>
      </c>
      <c r="I6" s="16"/>
      <c r="J6" s="16"/>
      <c r="K6" s="15"/>
      <c r="L6" s="15"/>
      <c r="M6" s="15"/>
      <c r="N6" s="15"/>
    </row>
    <row r="7" spans="4:14" ht="15.75">
      <c r="D7" s="13"/>
      <c r="I7" s="15"/>
      <c r="N7" s="15"/>
    </row>
    <row r="8" spans="2:14" ht="15.75">
      <c r="B8" s="13" t="s">
        <v>0</v>
      </c>
      <c r="C8" s="13"/>
      <c r="D8" s="13"/>
      <c r="G8" s="2" t="s">
        <v>5</v>
      </c>
      <c r="I8" s="15"/>
      <c r="L8" s="15" t="s">
        <v>6</v>
      </c>
      <c r="N8" s="15"/>
    </row>
    <row r="9" spans="3:15" ht="15.75">
      <c r="C9" s="16">
        <v>1</v>
      </c>
      <c r="D9" s="16">
        <v>2</v>
      </c>
      <c r="E9" s="16">
        <v>3</v>
      </c>
      <c r="H9" s="16">
        <v>1</v>
      </c>
      <c r="I9" s="16">
        <v>2</v>
      </c>
      <c r="J9" s="16">
        <v>3</v>
      </c>
      <c r="K9" s="12"/>
      <c r="M9" s="16">
        <v>1</v>
      </c>
      <c r="N9" s="16">
        <v>2</v>
      </c>
      <c r="O9" s="16">
        <v>3</v>
      </c>
    </row>
    <row r="10" spans="2:15" ht="15.75">
      <c r="B10" s="17">
        <v>1</v>
      </c>
      <c r="C10" s="13">
        <f aca="true" t="shared" si="0" ref="C10:E17">12*($B10^(1/2))*(C$9^(2/3))</f>
        <v>12</v>
      </c>
      <c r="D10" s="13">
        <f t="shared" si="0"/>
        <v>19.048812623618392</v>
      </c>
      <c r="E10" s="13">
        <f t="shared" si="0"/>
        <v>24.96100587662285</v>
      </c>
      <c r="G10" s="17">
        <v>1</v>
      </c>
      <c r="H10" s="13">
        <f>+C10</f>
        <v>12</v>
      </c>
      <c r="I10" s="13">
        <f>+D10</f>
        <v>19.048812623618392</v>
      </c>
      <c r="J10" s="13">
        <f>+E10</f>
        <v>24.96100587662285</v>
      </c>
      <c r="K10" s="13"/>
      <c r="L10" s="17">
        <v>1</v>
      </c>
      <c r="M10" s="15">
        <f aca="true" t="shared" si="1" ref="M10:M17">+C10</f>
        <v>12</v>
      </c>
      <c r="N10" s="15">
        <f aca="true" t="shared" si="2" ref="N10:O17">+D10-C10</f>
        <v>7.048812623618392</v>
      </c>
      <c r="O10" s="15">
        <f t="shared" si="2"/>
        <v>5.912193253004457</v>
      </c>
    </row>
    <row r="11" spans="2:15" ht="15.75">
      <c r="B11" s="17">
        <v>2</v>
      </c>
      <c r="C11" s="13">
        <f t="shared" si="0"/>
        <v>16.970562748477143</v>
      </c>
      <c r="D11" s="13">
        <f t="shared" si="0"/>
        <v>26.939089159424952</v>
      </c>
      <c r="E11" s="13">
        <f t="shared" si="0"/>
        <v>35.30019304119456</v>
      </c>
      <c r="G11" s="17">
        <v>2</v>
      </c>
      <c r="H11" s="13">
        <f aca="true" t="shared" si="3" ref="H11:J17">+C11-C10</f>
        <v>4.970562748477143</v>
      </c>
      <c r="I11" s="13">
        <f t="shared" si="3"/>
        <v>7.89027653580656</v>
      </c>
      <c r="J11" s="13">
        <f t="shared" si="3"/>
        <v>10.339187164571712</v>
      </c>
      <c r="K11" s="13"/>
      <c r="L11" s="17">
        <v>2</v>
      </c>
      <c r="M11" s="15">
        <f t="shared" si="1"/>
        <v>16.970562748477143</v>
      </c>
      <c r="N11" s="15">
        <f t="shared" si="2"/>
        <v>9.96852641094781</v>
      </c>
      <c r="O11" s="15">
        <f t="shared" si="2"/>
        <v>8.361103881769608</v>
      </c>
    </row>
    <row r="12" spans="2:15" ht="15.75">
      <c r="B12" s="17">
        <v>3</v>
      </c>
      <c r="C12" s="13">
        <f t="shared" si="0"/>
        <v>20.784609690826528</v>
      </c>
      <c r="D12" s="13">
        <f t="shared" si="0"/>
        <v>32.99351128796646</v>
      </c>
      <c r="E12" s="13">
        <f t="shared" si="0"/>
        <v>43.2337303863361</v>
      </c>
      <c r="G12" s="17">
        <v>3</v>
      </c>
      <c r="H12" s="13">
        <f t="shared" si="3"/>
        <v>3.8140469423493855</v>
      </c>
      <c r="I12" s="13">
        <f t="shared" si="3"/>
        <v>6.0544221285415105</v>
      </c>
      <c r="J12" s="13">
        <f t="shared" si="3"/>
        <v>7.933537345141538</v>
      </c>
      <c r="K12" s="13"/>
      <c r="L12" s="17">
        <v>3</v>
      </c>
      <c r="M12" s="15">
        <f t="shared" si="1"/>
        <v>20.784609690826528</v>
      </c>
      <c r="N12" s="15">
        <f t="shared" si="2"/>
        <v>12.208901597139935</v>
      </c>
      <c r="O12" s="15">
        <f t="shared" si="2"/>
        <v>10.240219098369636</v>
      </c>
    </row>
    <row r="13" spans="2:15" ht="15.75">
      <c r="B13" s="17">
        <v>4</v>
      </c>
      <c r="C13" s="13">
        <f t="shared" si="0"/>
        <v>24</v>
      </c>
      <c r="D13" s="13">
        <f t="shared" si="0"/>
        <v>38.097625247236785</v>
      </c>
      <c r="E13" s="13">
        <f t="shared" si="0"/>
        <v>49.9220117532457</v>
      </c>
      <c r="G13" s="17">
        <v>4</v>
      </c>
      <c r="H13" s="13">
        <f t="shared" si="3"/>
        <v>3.215390309173472</v>
      </c>
      <c r="I13" s="13">
        <f t="shared" si="3"/>
        <v>5.104113959270322</v>
      </c>
      <c r="J13" s="13">
        <f t="shared" si="3"/>
        <v>6.6882813669095995</v>
      </c>
      <c r="K13" s="13"/>
      <c r="L13" s="17">
        <v>4</v>
      </c>
      <c r="M13" s="15">
        <f t="shared" si="1"/>
        <v>24</v>
      </c>
      <c r="N13" s="15">
        <f t="shared" si="2"/>
        <v>14.097625247236785</v>
      </c>
      <c r="O13" s="15">
        <f t="shared" si="2"/>
        <v>11.824386506008913</v>
      </c>
    </row>
    <row r="14" spans="2:15" ht="15.75">
      <c r="B14" s="17">
        <v>5</v>
      </c>
      <c r="C14" s="13">
        <f t="shared" si="0"/>
        <v>26.832815729997478</v>
      </c>
      <c r="D14" s="13">
        <f t="shared" si="0"/>
        <v>42.59443991706684</v>
      </c>
      <c r="E14" s="13">
        <f t="shared" si="0"/>
        <v>55.814505926900424</v>
      </c>
      <c r="G14" s="17">
        <v>5</v>
      </c>
      <c r="H14" s="13">
        <f t="shared" si="3"/>
        <v>2.8328157299974777</v>
      </c>
      <c r="I14" s="13">
        <f t="shared" si="3"/>
        <v>4.496814669830059</v>
      </c>
      <c r="J14" s="13">
        <f t="shared" si="3"/>
        <v>5.892494173654725</v>
      </c>
      <c r="K14" s="13"/>
      <c r="L14" s="17">
        <v>5</v>
      </c>
      <c r="M14" s="15">
        <f t="shared" si="1"/>
        <v>26.832815729997478</v>
      </c>
      <c r="N14" s="15">
        <f t="shared" si="2"/>
        <v>15.761624187069366</v>
      </c>
      <c r="O14" s="15">
        <f t="shared" si="2"/>
        <v>13.22006600983358</v>
      </c>
    </row>
    <row r="15" spans="2:15" ht="15.75">
      <c r="B15" s="17">
        <v>6</v>
      </c>
      <c r="C15" s="13">
        <f t="shared" si="0"/>
        <v>29.393876913398135</v>
      </c>
      <c r="D15" s="13">
        <f t="shared" si="0"/>
        <v>46.65987113375197</v>
      </c>
      <c r="E15" s="13">
        <f t="shared" si="0"/>
        <v>61.14172786433829</v>
      </c>
      <c r="G15" s="17">
        <v>6</v>
      </c>
      <c r="H15" s="13">
        <f t="shared" si="3"/>
        <v>2.561061183400657</v>
      </c>
      <c r="I15" s="13">
        <f t="shared" si="3"/>
        <v>4.065431216685127</v>
      </c>
      <c r="J15" s="13">
        <f t="shared" si="3"/>
        <v>5.327221937437869</v>
      </c>
      <c r="K15" s="13"/>
      <c r="L15" s="17">
        <v>6</v>
      </c>
      <c r="M15" s="15">
        <f t="shared" si="1"/>
        <v>29.393876913398135</v>
      </c>
      <c r="N15" s="15">
        <f t="shared" si="2"/>
        <v>17.265994220353836</v>
      </c>
      <c r="O15" s="15">
        <f t="shared" si="2"/>
        <v>14.481856730586323</v>
      </c>
    </row>
    <row r="16" spans="2:15" ht="15.75">
      <c r="B16" s="17">
        <v>7</v>
      </c>
      <c r="C16" s="13">
        <f t="shared" si="0"/>
        <v>31.74901573277509</v>
      </c>
      <c r="D16" s="13">
        <f t="shared" si="0"/>
        <v>50.39842097316209</v>
      </c>
      <c r="E16" s="13">
        <f t="shared" si="0"/>
        <v>66.04061402356585</v>
      </c>
      <c r="F16" s="13"/>
      <c r="G16" s="17">
        <v>7</v>
      </c>
      <c r="H16" s="13">
        <f t="shared" si="3"/>
        <v>2.355138819376954</v>
      </c>
      <c r="I16" s="13">
        <f t="shared" si="3"/>
        <v>3.738549839410119</v>
      </c>
      <c r="J16" s="13">
        <f t="shared" si="3"/>
        <v>4.898886159227558</v>
      </c>
      <c r="K16" s="13"/>
      <c r="L16" s="17">
        <v>7</v>
      </c>
      <c r="M16" s="15">
        <f t="shared" si="1"/>
        <v>31.74901573277509</v>
      </c>
      <c r="N16" s="15">
        <f t="shared" si="2"/>
        <v>18.649405240387</v>
      </c>
      <c r="O16" s="15">
        <f t="shared" si="2"/>
        <v>15.642193050403762</v>
      </c>
    </row>
    <row r="17" spans="2:15" ht="15.75">
      <c r="B17" s="17">
        <v>8</v>
      </c>
      <c r="C17" s="13">
        <f t="shared" si="0"/>
        <v>33.941125496954285</v>
      </c>
      <c r="D17" s="13">
        <f t="shared" si="0"/>
        <v>53.878178318849905</v>
      </c>
      <c r="E17" s="13">
        <f t="shared" si="0"/>
        <v>70.60038608238912</v>
      </c>
      <c r="G17" s="17">
        <v>8</v>
      </c>
      <c r="H17" s="13">
        <f t="shared" si="3"/>
        <v>2.1921097641791967</v>
      </c>
      <c r="I17" s="13">
        <f t="shared" si="3"/>
        <v>3.4797573456878155</v>
      </c>
      <c r="J17" s="13">
        <f t="shared" si="3"/>
        <v>4.55977205882327</v>
      </c>
      <c r="K17" s="13"/>
      <c r="L17" s="17">
        <v>8</v>
      </c>
      <c r="M17" s="15">
        <f t="shared" si="1"/>
        <v>33.941125496954285</v>
      </c>
      <c r="N17" s="15">
        <f t="shared" si="2"/>
        <v>19.93705282189562</v>
      </c>
      <c r="O17" s="15">
        <f t="shared" si="2"/>
        <v>16.722207763539217</v>
      </c>
    </row>
    <row r="18" spans="2:14" ht="15.75">
      <c r="B18" s="15"/>
      <c r="C18" s="13"/>
      <c r="D18" s="13"/>
      <c r="I18" s="15"/>
      <c r="J18" s="15"/>
      <c r="K18" s="15"/>
      <c r="L18" s="15"/>
      <c r="M18" s="15"/>
      <c r="N18" s="15"/>
    </row>
    <row r="19" spans="2:14" ht="15.75">
      <c r="B19" s="15"/>
      <c r="C19" s="13"/>
      <c r="D19" s="13"/>
      <c r="I19" s="15"/>
      <c r="J19" s="15"/>
      <c r="K19" s="15"/>
      <c r="M19" s="15"/>
      <c r="N19" s="15"/>
    </row>
    <row r="20" spans="7:12" ht="15.75">
      <c r="G20" s="2" t="s">
        <v>7</v>
      </c>
      <c r="L20" s="15" t="s">
        <v>8</v>
      </c>
    </row>
    <row r="21" spans="2:15" ht="15.75">
      <c r="B21" s="2" t="s">
        <v>11</v>
      </c>
      <c r="H21" s="16">
        <v>1</v>
      </c>
      <c r="I21" s="16">
        <v>2</v>
      </c>
      <c r="J21" s="16">
        <v>3</v>
      </c>
      <c r="K21" s="12"/>
      <c r="L21" s="13"/>
      <c r="M21" s="16">
        <v>1</v>
      </c>
      <c r="N21" s="16">
        <v>2</v>
      </c>
      <c r="O21" s="16">
        <v>3</v>
      </c>
    </row>
    <row r="22" spans="3:15" ht="15.75">
      <c r="C22" s="17" t="s">
        <v>10</v>
      </c>
      <c r="D22" s="16" t="s">
        <v>9</v>
      </c>
      <c r="E22" s="4" t="s">
        <v>11</v>
      </c>
      <c r="G22" s="17">
        <v>1</v>
      </c>
      <c r="H22" s="13">
        <f aca="true" t="shared" si="4" ref="H22:J29">+H10/2.5</f>
        <v>4.8</v>
      </c>
      <c r="I22" s="13">
        <f t="shared" si="4"/>
        <v>7.619525049447357</v>
      </c>
      <c r="J22" s="13">
        <f t="shared" si="4"/>
        <v>9.98440235064914</v>
      </c>
      <c r="K22" s="13"/>
      <c r="L22" s="17">
        <v>1</v>
      </c>
      <c r="M22" s="13">
        <f aca="true" t="shared" si="5" ref="M22:O29">+M10/5</f>
        <v>2.4</v>
      </c>
      <c r="N22" s="13">
        <f t="shared" si="5"/>
        <v>1.4097625247236785</v>
      </c>
      <c r="O22" s="13">
        <f t="shared" si="5"/>
        <v>1.1824386506008913</v>
      </c>
    </row>
    <row r="23" spans="3:15" ht="15.75">
      <c r="C23" s="39">
        <v>1</v>
      </c>
      <c r="D23" s="16">
        <v>3</v>
      </c>
      <c r="E23" s="4">
        <f>+D25*5+C25*2.5</f>
        <v>17.5</v>
      </c>
      <c r="G23" s="17">
        <v>2</v>
      </c>
      <c r="H23" s="13">
        <f t="shared" si="4"/>
        <v>1.988225099390857</v>
      </c>
      <c r="I23" s="13">
        <f t="shared" si="4"/>
        <v>3.156110614322624</v>
      </c>
      <c r="J23" s="13">
        <f t="shared" si="4"/>
        <v>4.135674865828685</v>
      </c>
      <c r="K23" s="13"/>
      <c r="L23" s="17">
        <v>2</v>
      </c>
      <c r="M23" s="13">
        <f t="shared" si="5"/>
        <v>3.3941125496954285</v>
      </c>
      <c r="N23" s="13">
        <f t="shared" si="5"/>
        <v>1.993705282189562</v>
      </c>
      <c r="O23" s="13">
        <f t="shared" si="5"/>
        <v>1.6722207763539216</v>
      </c>
    </row>
    <row r="24" spans="3:15" ht="15.75">
      <c r="C24" s="39">
        <v>3</v>
      </c>
      <c r="D24" s="16">
        <v>2</v>
      </c>
      <c r="E24" s="4">
        <f>+D24*5+C24*2.5</f>
        <v>17.5</v>
      </c>
      <c r="G24" s="17">
        <v>3</v>
      </c>
      <c r="H24" s="13">
        <f t="shared" si="4"/>
        <v>1.5256187769397542</v>
      </c>
      <c r="I24" s="18">
        <f t="shared" si="4"/>
        <v>2.421768851416604</v>
      </c>
      <c r="J24" s="13">
        <f t="shared" si="4"/>
        <v>3.1734149380566152</v>
      </c>
      <c r="K24" s="13"/>
      <c r="L24" s="17">
        <v>3</v>
      </c>
      <c r="M24" s="13">
        <f t="shared" si="5"/>
        <v>4.156921938165306</v>
      </c>
      <c r="N24" s="18">
        <f t="shared" si="5"/>
        <v>2.441780319427987</v>
      </c>
      <c r="O24" s="13">
        <f t="shared" si="5"/>
        <v>2.0480438196739272</v>
      </c>
    </row>
    <row r="25" spans="3:15" ht="15.75">
      <c r="C25" s="39">
        <v>5</v>
      </c>
      <c r="D25" s="16">
        <v>1</v>
      </c>
      <c r="E25" s="4">
        <f>+D23*5+C23*2.5</f>
        <v>17.5</v>
      </c>
      <c r="G25" s="17">
        <v>4</v>
      </c>
      <c r="H25" s="13">
        <f t="shared" si="4"/>
        <v>1.2861561236693888</v>
      </c>
      <c r="I25" s="13">
        <f t="shared" si="4"/>
        <v>2.041645583708129</v>
      </c>
      <c r="J25" s="13">
        <f t="shared" si="4"/>
        <v>2.67531254676384</v>
      </c>
      <c r="K25" s="13"/>
      <c r="L25" s="17">
        <v>4</v>
      </c>
      <c r="M25" s="13">
        <f t="shared" si="5"/>
        <v>4.8</v>
      </c>
      <c r="N25" s="13">
        <f t="shared" si="5"/>
        <v>2.819525049447357</v>
      </c>
      <c r="O25" s="13">
        <f t="shared" si="5"/>
        <v>2.3648773012017825</v>
      </c>
    </row>
    <row r="26" spans="7:15" ht="15.75">
      <c r="G26" s="17">
        <v>5</v>
      </c>
      <c r="H26" s="13">
        <f t="shared" si="4"/>
        <v>1.133126291998991</v>
      </c>
      <c r="I26" s="13">
        <f t="shared" si="4"/>
        <v>1.7987258679320235</v>
      </c>
      <c r="J26" s="13">
        <f t="shared" si="4"/>
        <v>2.35699766946189</v>
      </c>
      <c r="K26" s="13"/>
      <c r="L26" s="17">
        <v>5</v>
      </c>
      <c r="M26" s="13">
        <f t="shared" si="5"/>
        <v>5.366563145999495</v>
      </c>
      <c r="N26" s="13">
        <f t="shared" si="5"/>
        <v>3.152324837413873</v>
      </c>
      <c r="O26" s="13">
        <f t="shared" si="5"/>
        <v>2.644013201966716</v>
      </c>
    </row>
    <row r="27" spans="7:15" ht="15.75">
      <c r="G27" s="17">
        <v>6</v>
      </c>
      <c r="H27" s="13">
        <f t="shared" si="4"/>
        <v>1.0244244733602628</v>
      </c>
      <c r="I27" s="13">
        <f t="shared" si="4"/>
        <v>1.6261724866740508</v>
      </c>
      <c r="J27" s="13">
        <f t="shared" si="4"/>
        <v>2.1308887749751477</v>
      </c>
      <c r="K27" s="13"/>
      <c r="L27" s="17">
        <v>6</v>
      </c>
      <c r="M27" s="13">
        <f t="shared" si="5"/>
        <v>5.878775382679627</v>
      </c>
      <c r="N27" s="13">
        <f t="shared" si="5"/>
        <v>3.453198844070767</v>
      </c>
      <c r="O27" s="13">
        <f t="shared" si="5"/>
        <v>2.8963713461172644</v>
      </c>
    </row>
    <row r="28" spans="7:15" ht="15.75">
      <c r="G28" s="17">
        <v>7</v>
      </c>
      <c r="H28" s="13">
        <f t="shared" si="4"/>
        <v>0.9420555277507816</v>
      </c>
      <c r="I28" s="13">
        <f t="shared" si="4"/>
        <v>1.4954199357640476</v>
      </c>
      <c r="J28" s="13">
        <f t="shared" si="4"/>
        <v>1.9595544636910234</v>
      </c>
      <c r="K28" s="13"/>
      <c r="L28" s="17">
        <v>7</v>
      </c>
      <c r="M28" s="13">
        <f t="shared" si="5"/>
        <v>6.3498031465550175</v>
      </c>
      <c r="N28" s="13">
        <f t="shared" si="5"/>
        <v>3.7298810480774</v>
      </c>
      <c r="O28" s="13">
        <f t="shared" si="5"/>
        <v>3.128438610080752</v>
      </c>
    </row>
    <row r="29" spans="7:15" ht="15.75">
      <c r="G29" s="17">
        <v>8</v>
      </c>
      <c r="H29" s="13">
        <f t="shared" si="4"/>
        <v>0.8768439056716787</v>
      </c>
      <c r="I29" s="13">
        <f t="shared" si="4"/>
        <v>1.3919029382751262</v>
      </c>
      <c r="J29" s="13">
        <f t="shared" si="4"/>
        <v>1.8239088235293082</v>
      </c>
      <c r="K29" s="13"/>
      <c r="L29" s="17">
        <v>8</v>
      </c>
      <c r="M29" s="13">
        <f t="shared" si="5"/>
        <v>6.788225099390857</v>
      </c>
      <c r="N29" s="13">
        <f t="shared" si="5"/>
        <v>3.987410564379124</v>
      </c>
      <c r="O29" s="13">
        <f t="shared" si="5"/>
        <v>3.3444415527078433</v>
      </c>
    </row>
    <row r="32" ht="15.75">
      <c r="E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9.140625" style="1" customWidth="1"/>
  </cols>
  <sheetData>
    <row r="1" spans="1:16" ht="15.75">
      <c r="A1" s="26" t="s">
        <v>12</v>
      </c>
      <c r="B1" s="20"/>
      <c r="C1" s="20"/>
      <c r="D1" s="21"/>
      <c r="E1" s="20"/>
      <c r="F1" s="20"/>
      <c r="G1" s="22"/>
      <c r="H1" s="19"/>
      <c r="I1" s="19"/>
      <c r="J1" s="19"/>
      <c r="K1" s="19"/>
      <c r="L1" s="3"/>
      <c r="M1" s="7"/>
      <c r="N1" s="7"/>
      <c r="O1" s="7"/>
      <c r="P1" s="7"/>
    </row>
    <row r="2" spans="2:16" ht="15.75">
      <c r="B2" s="2"/>
      <c r="C2" s="2"/>
      <c r="E2" s="2"/>
      <c r="F2" s="2"/>
      <c r="G2" s="13"/>
      <c r="M2" s="6"/>
      <c r="N2" s="6"/>
      <c r="O2" s="6"/>
      <c r="P2" s="6"/>
    </row>
    <row r="3" spans="5:16" ht="15.75">
      <c r="E3" s="2"/>
      <c r="F3" s="2"/>
      <c r="G3" s="13"/>
      <c r="M3" s="6"/>
      <c r="N3" s="6"/>
      <c r="O3" s="6"/>
      <c r="P3" s="6"/>
    </row>
    <row r="4" spans="2:16" ht="15.75">
      <c r="B4" s="4" t="s">
        <v>0</v>
      </c>
      <c r="C4" s="2" t="s">
        <v>13</v>
      </c>
      <c r="D4" s="12" t="s">
        <v>14</v>
      </c>
      <c r="E4" s="2" t="s">
        <v>15</v>
      </c>
      <c r="F4" s="2" t="s">
        <v>16</v>
      </c>
      <c r="G4" s="13" t="s">
        <v>17</v>
      </c>
      <c r="M4" s="6"/>
      <c r="N4" s="6"/>
      <c r="O4" s="6"/>
      <c r="P4" s="6"/>
    </row>
    <row r="5" spans="2:16" ht="15.75">
      <c r="B5" s="4">
        <v>0</v>
      </c>
      <c r="C5" s="2">
        <v>200</v>
      </c>
      <c r="D5" s="12">
        <v>0</v>
      </c>
      <c r="E5" s="2">
        <v>200</v>
      </c>
      <c r="F5" s="5" t="s">
        <v>18</v>
      </c>
      <c r="G5" s="23" t="s">
        <v>18</v>
      </c>
      <c r="M5" s="6"/>
      <c r="N5" s="6"/>
      <c r="O5" s="6"/>
      <c r="P5" s="6"/>
    </row>
    <row r="6" spans="2:16" ht="15.75">
      <c r="B6" s="4">
        <v>1</v>
      </c>
      <c r="C6" s="2">
        <v>200</v>
      </c>
      <c r="D6" s="12">
        <v>55</v>
      </c>
      <c r="E6" s="2">
        <f aca="true" t="shared" si="0" ref="E6:E16">+C6+D6</f>
        <v>255</v>
      </c>
      <c r="F6" s="12">
        <f>+E6-E5</f>
        <v>55</v>
      </c>
      <c r="G6" s="13">
        <f aca="true" t="shared" si="1" ref="G6:G17">+E6/B6</f>
        <v>255</v>
      </c>
      <c r="M6" s="6"/>
      <c r="N6" s="6"/>
      <c r="O6" s="6"/>
      <c r="P6" s="6"/>
    </row>
    <row r="7" spans="2:16" ht="15.75">
      <c r="B7" s="4">
        <v>2</v>
      </c>
      <c r="C7" s="2">
        <v>200</v>
      </c>
      <c r="D7" s="12">
        <v>95</v>
      </c>
      <c r="E7" s="2">
        <f t="shared" si="0"/>
        <v>295</v>
      </c>
      <c r="F7" s="12">
        <f aca="true" t="shared" si="2" ref="F7:F17">+E7-E6</f>
        <v>40</v>
      </c>
      <c r="G7" s="13">
        <f t="shared" si="1"/>
        <v>147.5</v>
      </c>
      <c r="M7" s="6"/>
      <c r="N7" s="6"/>
      <c r="O7" s="6"/>
      <c r="P7" s="6"/>
    </row>
    <row r="8" spans="2:16" ht="15.75">
      <c r="B8" s="4">
        <v>3</v>
      </c>
      <c r="C8" s="2">
        <v>200</v>
      </c>
      <c r="D8" s="12">
        <v>120</v>
      </c>
      <c r="E8" s="2">
        <f t="shared" si="0"/>
        <v>320</v>
      </c>
      <c r="F8" s="12">
        <f t="shared" si="2"/>
        <v>25</v>
      </c>
      <c r="G8" s="13">
        <f t="shared" si="1"/>
        <v>106.66666666666667</v>
      </c>
      <c r="M8" s="6"/>
      <c r="N8" s="6"/>
      <c r="O8" s="6"/>
      <c r="P8" s="6"/>
    </row>
    <row r="9" spans="2:16" ht="15.75">
      <c r="B9" s="4">
        <v>4</v>
      </c>
      <c r="C9" s="2">
        <v>200</v>
      </c>
      <c r="D9" s="12">
        <v>132</v>
      </c>
      <c r="E9" s="2">
        <f t="shared" si="0"/>
        <v>332</v>
      </c>
      <c r="F9" s="12">
        <f t="shared" si="2"/>
        <v>12</v>
      </c>
      <c r="G9" s="13">
        <f t="shared" si="1"/>
        <v>83</v>
      </c>
      <c r="M9" s="6"/>
      <c r="N9" s="6"/>
      <c r="O9" s="6"/>
      <c r="P9" s="6"/>
    </row>
    <row r="10" spans="2:16" ht="15.75">
      <c r="B10" s="4">
        <v>5</v>
      </c>
      <c r="C10" s="2">
        <v>200</v>
      </c>
      <c r="D10" s="12">
        <v>136</v>
      </c>
      <c r="E10" s="2">
        <f t="shared" si="0"/>
        <v>336</v>
      </c>
      <c r="F10" s="12">
        <f t="shared" si="2"/>
        <v>4</v>
      </c>
      <c r="G10" s="13">
        <f t="shared" si="1"/>
        <v>67.2</v>
      </c>
      <c r="M10" s="6"/>
      <c r="N10" s="6"/>
      <c r="O10" s="6"/>
      <c r="P10" s="6"/>
    </row>
    <row r="11" spans="2:16" ht="15.75">
      <c r="B11" s="4">
        <v>6</v>
      </c>
      <c r="C11" s="2">
        <v>200</v>
      </c>
      <c r="D11" s="12">
        <v>138</v>
      </c>
      <c r="E11" s="2">
        <f t="shared" si="0"/>
        <v>338</v>
      </c>
      <c r="F11" s="41">
        <f t="shared" si="2"/>
        <v>2</v>
      </c>
      <c r="G11" s="13">
        <f t="shared" si="1"/>
        <v>56.333333333333336</v>
      </c>
      <c r="M11" s="6"/>
      <c r="N11" s="6"/>
      <c r="O11" s="6"/>
      <c r="P11" s="6"/>
    </row>
    <row r="12" spans="2:16" ht="15.75">
      <c r="B12" s="4">
        <v>7</v>
      </c>
      <c r="C12" s="2">
        <v>200</v>
      </c>
      <c r="D12" s="12">
        <v>147</v>
      </c>
      <c r="E12" s="2">
        <f t="shared" si="0"/>
        <v>347</v>
      </c>
      <c r="F12" s="12">
        <f t="shared" si="2"/>
        <v>9</v>
      </c>
      <c r="G12" s="13">
        <f t="shared" si="1"/>
        <v>49.57142857142857</v>
      </c>
      <c r="M12" s="6"/>
      <c r="N12" s="6"/>
      <c r="O12" s="6"/>
      <c r="P12" s="6"/>
    </row>
    <row r="13" spans="2:16" ht="15.75">
      <c r="B13" s="4">
        <v>8</v>
      </c>
      <c r="C13" s="2">
        <v>200</v>
      </c>
      <c r="D13" s="12">
        <v>168</v>
      </c>
      <c r="E13" s="2">
        <f t="shared" si="0"/>
        <v>368</v>
      </c>
      <c r="F13" s="40">
        <f t="shared" si="2"/>
        <v>21</v>
      </c>
      <c r="G13" s="13">
        <f t="shared" si="1"/>
        <v>46</v>
      </c>
      <c r="M13" s="6"/>
      <c r="N13" s="6"/>
      <c r="O13" s="6"/>
      <c r="P13" s="6"/>
    </row>
    <row r="14" spans="2:16" ht="15.75">
      <c r="B14" s="4">
        <v>9</v>
      </c>
      <c r="C14" s="2">
        <v>200</v>
      </c>
      <c r="D14" s="12">
        <v>202</v>
      </c>
      <c r="E14" s="2">
        <f t="shared" si="0"/>
        <v>402</v>
      </c>
      <c r="F14" s="12">
        <f t="shared" si="2"/>
        <v>34</v>
      </c>
      <c r="G14" s="13">
        <f t="shared" si="1"/>
        <v>44.666666666666664</v>
      </c>
      <c r="M14" s="6"/>
      <c r="N14" s="6"/>
      <c r="O14" s="6"/>
      <c r="P14" s="6"/>
    </row>
    <row r="15" spans="2:16" ht="15.75">
      <c r="B15" s="4">
        <v>10</v>
      </c>
      <c r="C15" s="2">
        <v>200</v>
      </c>
      <c r="D15" s="12">
        <v>247</v>
      </c>
      <c r="E15" s="2">
        <f t="shared" si="0"/>
        <v>447</v>
      </c>
      <c r="F15" s="41">
        <f t="shared" si="2"/>
        <v>45</v>
      </c>
      <c r="G15" s="27">
        <f t="shared" si="1"/>
        <v>44.7</v>
      </c>
      <c r="M15" s="6"/>
      <c r="N15" s="6"/>
      <c r="O15" s="6"/>
      <c r="P15" s="6"/>
    </row>
    <row r="16" spans="2:16" ht="15.75">
      <c r="B16" s="4">
        <v>11</v>
      </c>
      <c r="C16" s="2">
        <v>200</v>
      </c>
      <c r="D16" s="12">
        <v>310</v>
      </c>
      <c r="E16" s="2">
        <f t="shared" si="0"/>
        <v>510</v>
      </c>
      <c r="F16" s="12">
        <f t="shared" si="2"/>
        <v>63</v>
      </c>
      <c r="G16" s="13">
        <f t="shared" si="1"/>
        <v>46.36363636363637</v>
      </c>
      <c r="M16" s="6"/>
      <c r="N16" s="6"/>
      <c r="O16" s="6"/>
      <c r="P16" s="6"/>
    </row>
    <row r="17" spans="2:16" ht="15.75">
      <c r="B17" s="4">
        <v>12</v>
      </c>
      <c r="C17" s="2">
        <v>200</v>
      </c>
      <c r="D17" s="12">
        <v>395</v>
      </c>
      <c r="E17" s="2">
        <v>595</v>
      </c>
      <c r="F17" s="12">
        <f t="shared" si="2"/>
        <v>85</v>
      </c>
      <c r="G17" s="13">
        <f t="shared" si="1"/>
        <v>49.583333333333336</v>
      </c>
      <c r="M17" s="6"/>
      <c r="N17" s="6"/>
      <c r="O17" s="6"/>
      <c r="P17" s="6"/>
    </row>
    <row r="18" spans="2:16" ht="15.75">
      <c r="B18" s="2"/>
      <c r="C18" s="2"/>
      <c r="D18" s="12"/>
      <c r="E18" s="2"/>
      <c r="F18" s="2"/>
      <c r="G18" s="13"/>
      <c r="M18" s="6"/>
      <c r="N18" s="6"/>
      <c r="O18" s="6"/>
      <c r="P18" s="6"/>
    </row>
    <row r="19" spans="2:16" ht="15.75">
      <c r="B19" s="2"/>
      <c r="C19" s="2"/>
      <c r="D19" s="12"/>
      <c r="E19" s="2"/>
      <c r="F19" s="2"/>
      <c r="G19" s="13"/>
      <c r="M19" s="6"/>
      <c r="N19" s="6"/>
      <c r="O19" s="6"/>
      <c r="P19" s="6"/>
    </row>
    <row r="20" spans="1:16" ht="15.75">
      <c r="A20" s="2"/>
      <c r="B20" s="24"/>
      <c r="C20" s="24"/>
      <c r="D20" s="24"/>
      <c r="E20" s="24"/>
      <c r="F20" s="24"/>
      <c r="G20" s="24"/>
      <c r="H20" s="25"/>
      <c r="M20" s="6"/>
      <c r="N20" s="6"/>
      <c r="O20" s="6"/>
      <c r="P20" s="6"/>
    </row>
    <row r="21" spans="1:16" ht="15.75">
      <c r="A21" s="2"/>
      <c r="B21" s="24"/>
      <c r="C21" s="24"/>
      <c r="D21" s="24"/>
      <c r="E21" s="24"/>
      <c r="F21" s="24"/>
      <c r="G21" s="24"/>
      <c r="H21" s="25"/>
      <c r="M21" s="6"/>
      <c r="N21" s="6"/>
      <c r="O21" s="6"/>
      <c r="P21" s="6"/>
    </row>
    <row r="22" spans="1:16" ht="15.75">
      <c r="A22" s="2"/>
      <c r="B22" s="24"/>
      <c r="C22" s="24"/>
      <c r="D22" s="24"/>
      <c r="E22" s="24"/>
      <c r="F22" s="24"/>
      <c r="G22" s="24"/>
      <c r="H22" s="25"/>
      <c r="M22" s="6"/>
      <c r="N22" s="6"/>
      <c r="O22" s="6"/>
      <c r="P22" s="6"/>
    </row>
    <row r="23" spans="1:16" ht="15.75">
      <c r="A23" s="2"/>
      <c r="B23" s="24"/>
      <c r="C23" s="24"/>
      <c r="D23" s="24"/>
      <c r="E23" s="24"/>
      <c r="F23" s="24"/>
      <c r="G23" s="24"/>
      <c r="H23" s="25"/>
      <c r="M23" s="6"/>
      <c r="N23" s="6"/>
      <c r="O23" s="6"/>
      <c r="P23" s="6"/>
    </row>
    <row r="24" spans="1:16" ht="15.75">
      <c r="A24" s="2"/>
      <c r="B24" s="24"/>
      <c r="C24" s="24"/>
      <c r="D24" s="24"/>
      <c r="E24" s="24"/>
      <c r="F24" s="24"/>
      <c r="G24" s="24"/>
      <c r="H24" s="25"/>
      <c r="M24" s="6"/>
      <c r="N24" s="6"/>
      <c r="O24" s="6"/>
      <c r="P24" s="6"/>
    </row>
    <row r="25" spans="2:16" ht="15.75">
      <c r="B25" s="2"/>
      <c r="C25" s="2"/>
      <c r="D25" s="12"/>
      <c r="E25" s="2"/>
      <c r="F25" s="2"/>
      <c r="G25" s="13"/>
      <c r="M25" s="6"/>
      <c r="N25" s="6"/>
      <c r="O25" s="6"/>
      <c r="P25" s="6"/>
    </row>
    <row r="26" spans="2:16" ht="15.75">
      <c r="B26" s="2"/>
      <c r="C26" s="2"/>
      <c r="D26" s="12"/>
      <c r="E26" s="2"/>
      <c r="F26" s="2"/>
      <c r="G26" s="13"/>
      <c r="M26" s="6"/>
      <c r="N26" s="6"/>
      <c r="O26" s="6"/>
      <c r="P26" s="6"/>
    </row>
  </sheetData>
  <sheetProtection/>
  <printOptions/>
  <pageMargins left="0.75" right="0.75" top="1" bottom="1" header="0.5" footer="0.5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7" width="9.140625" style="2" customWidth="1"/>
    <col min="8" max="17" width="9.140625" style="1" customWidth="1"/>
  </cols>
  <sheetData>
    <row r="1" spans="1:5" ht="15.75">
      <c r="A1" s="26" t="s">
        <v>20</v>
      </c>
      <c r="B1" s="20"/>
      <c r="C1" s="20"/>
      <c r="D1" s="21"/>
      <c r="E1" s="20"/>
    </row>
    <row r="2" spans="2:5" ht="15.75">
      <c r="B2" s="2"/>
      <c r="C2" s="2"/>
      <c r="E2" s="2"/>
    </row>
    <row r="3" ht="15.75">
      <c r="E3" s="2"/>
    </row>
    <row r="4" spans="2:12" ht="15.75">
      <c r="B4" s="4" t="s">
        <v>0</v>
      </c>
      <c r="C4" s="2" t="s">
        <v>21</v>
      </c>
      <c r="D4" s="1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35</v>
      </c>
      <c r="J4" s="2" t="s">
        <v>36</v>
      </c>
      <c r="K4" s="2" t="s">
        <v>37</v>
      </c>
      <c r="L4" s="2" t="s">
        <v>38</v>
      </c>
    </row>
    <row r="5" spans="1:8" ht="15.75">
      <c r="A5" s="12"/>
      <c r="B5" s="4">
        <v>0</v>
      </c>
      <c r="C5" s="2">
        <v>150</v>
      </c>
      <c r="D5" s="28">
        <v>0</v>
      </c>
      <c r="E5" s="28">
        <f>+C5+D5</f>
        <v>150</v>
      </c>
      <c r="F5" s="2">
        <v>300</v>
      </c>
      <c r="G5" s="28">
        <v>0</v>
      </c>
      <c r="H5" s="28">
        <f>+F5+G5</f>
        <v>300</v>
      </c>
    </row>
    <row r="6" spans="1:12" ht="15.75">
      <c r="A6" s="12"/>
      <c r="B6" s="4">
        <v>1</v>
      </c>
      <c r="C6" s="2">
        <v>150</v>
      </c>
      <c r="D6" s="28">
        <v>148.5</v>
      </c>
      <c r="E6" s="28">
        <f aca="true" t="shared" si="0" ref="E6:E17">+C6+D6</f>
        <v>298.5</v>
      </c>
      <c r="F6" s="2">
        <v>300</v>
      </c>
      <c r="G6" s="28">
        <v>103.95</v>
      </c>
      <c r="H6" s="28">
        <f aca="true" t="shared" si="1" ref="H6:H17">+F6+G6</f>
        <v>403.95</v>
      </c>
      <c r="I6" s="28">
        <f>+E6-E5</f>
        <v>148.5</v>
      </c>
      <c r="J6" s="28">
        <f>+H6-H5</f>
        <v>103.94999999999999</v>
      </c>
      <c r="K6" s="28">
        <f>+E6/B6</f>
        <v>298.5</v>
      </c>
      <c r="L6" s="28">
        <f>+H6/B6</f>
        <v>403.95</v>
      </c>
    </row>
    <row r="7" spans="1:12" ht="15.75">
      <c r="A7" s="12"/>
      <c r="B7" s="4">
        <v>2</v>
      </c>
      <c r="C7" s="2">
        <v>150</v>
      </c>
      <c r="D7" s="28">
        <v>256.5</v>
      </c>
      <c r="E7" s="28">
        <f t="shared" si="0"/>
        <v>406.5</v>
      </c>
      <c r="F7" s="2">
        <v>300</v>
      </c>
      <c r="G7" s="28">
        <v>179.55</v>
      </c>
      <c r="H7" s="28">
        <f t="shared" si="1"/>
        <v>479.55</v>
      </c>
      <c r="I7" s="28">
        <f aca="true" t="shared" si="2" ref="I7:I17">+E7-E6</f>
        <v>108</v>
      </c>
      <c r="J7" s="28">
        <f aca="true" t="shared" si="3" ref="J7:J17">+H7-H6</f>
        <v>75.60000000000002</v>
      </c>
      <c r="K7" s="28">
        <f aca="true" t="shared" si="4" ref="K7:K17">+E7/B7</f>
        <v>203.25</v>
      </c>
      <c r="L7" s="28">
        <f aca="true" t="shared" si="5" ref="L7:L17">+H7/B7</f>
        <v>239.775</v>
      </c>
    </row>
    <row r="8" spans="1:12" ht="15.75">
      <c r="A8" s="12"/>
      <c r="B8" s="4">
        <v>3</v>
      </c>
      <c r="C8" s="2">
        <v>150</v>
      </c>
      <c r="D8" s="28">
        <v>324</v>
      </c>
      <c r="E8" s="28">
        <f t="shared" si="0"/>
        <v>474</v>
      </c>
      <c r="F8" s="2">
        <v>300</v>
      </c>
      <c r="G8" s="28">
        <v>226.8</v>
      </c>
      <c r="H8" s="28">
        <f t="shared" si="1"/>
        <v>526.8</v>
      </c>
      <c r="I8" s="28">
        <f t="shared" si="2"/>
        <v>67.5</v>
      </c>
      <c r="J8" s="28">
        <f t="shared" si="3"/>
        <v>47.24999999999994</v>
      </c>
      <c r="K8" s="28">
        <f t="shared" si="4"/>
        <v>158</v>
      </c>
      <c r="L8" s="28">
        <f t="shared" si="5"/>
        <v>175.6</v>
      </c>
    </row>
    <row r="9" spans="1:12" ht="15.75">
      <c r="A9" s="12"/>
      <c r="B9" s="4">
        <v>4</v>
      </c>
      <c r="C9" s="2">
        <v>150</v>
      </c>
      <c r="D9" s="28">
        <v>356.4</v>
      </c>
      <c r="E9" s="28">
        <f t="shared" si="0"/>
        <v>506.4</v>
      </c>
      <c r="F9" s="2">
        <v>300</v>
      </c>
      <c r="G9" s="28">
        <v>249.48</v>
      </c>
      <c r="H9" s="28">
        <f t="shared" si="1"/>
        <v>549.48</v>
      </c>
      <c r="I9" s="28">
        <f t="shared" si="2"/>
        <v>32.39999999999998</v>
      </c>
      <c r="J9" s="28">
        <f t="shared" si="3"/>
        <v>22.680000000000064</v>
      </c>
      <c r="K9" s="28">
        <f t="shared" si="4"/>
        <v>126.6</v>
      </c>
      <c r="L9" s="28">
        <f t="shared" si="5"/>
        <v>137.37</v>
      </c>
    </row>
    <row r="10" spans="1:12" ht="15.75">
      <c r="A10" s="12"/>
      <c r="B10" s="4">
        <v>5</v>
      </c>
      <c r="C10" s="2">
        <v>150</v>
      </c>
      <c r="D10" s="28">
        <v>367.2</v>
      </c>
      <c r="E10" s="28">
        <f t="shared" si="0"/>
        <v>517.2</v>
      </c>
      <c r="F10" s="2">
        <v>300</v>
      </c>
      <c r="G10" s="28">
        <v>257.04</v>
      </c>
      <c r="H10" s="28">
        <f t="shared" si="1"/>
        <v>557.04</v>
      </c>
      <c r="I10" s="28">
        <f t="shared" si="2"/>
        <v>10.800000000000068</v>
      </c>
      <c r="J10" s="28">
        <f t="shared" si="3"/>
        <v>7.559999999999945</v>
      </c>
      <c r="K10" s="28">
        <f t="shared" si="4"/>
        <v>103.44000000000001</v>
      </c>
      <c r="L10" s="28">
        <f t="shared" si="5"/>
        <v>111.40799999999999</v>
      </c>
    </row>
    <row r="11" spans="1:12" ht="15.75">
      <c r="A11" s="12"/>
      <c r="B11" s="4">
        <v>6</v>
      </c>
      <c r="C11" s="2">
        <v>150</v>
      </c>
      <c r="D11" s="28">
        <v>372.6</v>
      </c>
      <c r="E11" s="28">
        <f t="shared" si="0"/>
        <v>522.6</v>
      </c>
      <c r="F11" s="2">
        <v>300</v>
      </c>
      <c r="G11" s="28">
        <v>260.82</v>
      </c>
      <c r="H11" s="28">
        <f t="shared" si="1"/>
        <v>560.8199999999999</v>
      </c>
      <c r="I11" s="28">
        <f t="shared" si="2"/>
        <v>5.399999999999977</v>
      </c>
      <c r="J11" s="28">
        <f t="shared" si="3"/>
        <v>3.7799999999999727</v>
      </c>
      <c r="K11" s="28">
        <f t="shared" si="4"/>
        <v>87.10000000000001</v>
      </c>
      <c r="L11" s="28">
        <f t="shared" si="5"/>
        <v>93.46999999999998</v>
      </c>
    </row>
    <row r="12" spans="1:12" ht="15.75">
      <c r="A12" s="12"/>
      <c r="B12" s="4">
        <v>7</v>
      </c>
      <c r="C12" s="2">
        <v>150</v>
      </c>
      <c r="D12" s="28">
        <v>396.9</v>
      </c>
      <c r="E12" s="28">
        <f t="shared" si="0"/>
        <v>546.9</v>
      </c>
      <c r="F12" s="2">
        <v>300</v>
      </c>
      <c r="G12" s="28">
        <v>277.83</v>
      </c>
      <c r="H12" s="28">
        <f t="shared" si="1"/>
        <v>577.8299999999999</v>
      </c>
      <c r="I12" s="28">
        <f t="shared" si="2"/>
        <v>24.299999999999955</v>
      </c>
      <c r="J12" s="28">
        <f t="shared" si="3"/>
        <v>17.00999999999999</v>
      </c>
      <c r="K12" s="28">
        <f t="shared" si="4"/>
        <v>78.12857142857142</v>
      </c>
      <c r="L12" s="28">
        <f t="shared" si="5"/>
        <v>82.54714285714284</v>
      </c>
    </row>
    <row r="13" spans="1:12" ht="15.75">
      <c r="A13" s="12"/>
      <c r="B13" s="4">
        <v>8</v>
      </c>
      <c r="C13" s="2">
        <v>150</v>
      </c>
      <c r="D13" s="28">
        <v>453.6</v>
      </c>
      <c r="E13" s="28">
        <f t="shared" si="0"/>
        <v>603.6</v>
      </c>
      <c r="F13" s="2">
        <v>300</v>
      </c>
      <c r="G13" s="28">
        <v>317.52</v>
      </c>
      <c r="H13" s="28">
        <f t="shared" si="1"/>
        <v>617.52</v>
      </c>
      <c r="I13" s="28">
        <f t="shared" si="2"/>
        <v>56.700000000000045</v>
      </c>
      <c r="J13" s="28">
        <f t="shared" si="3"/>
        <v>39.690000000000055</v>
      </c>
      <c r="K13" s="28">
        <f t="shared" si="4"/>
        <v>75.45</v>
      </c>
      <c r="L13" s="28">
        <f t="shared" si="5"/>
        <v>77.19</v>
      </c>
    </row>
    <row r="14" spans="1:12" ht="15.75">
      <c r="A14" s="12"/>
      <c r="B14" s="4">
        <v>9</v>
      </c>
      <c r="C14" s="2">
        <v>150</v>
      </c>
      <c r="D14" s="28">
        <v>545.4</v>
      </c>
      <c r="E14" s="28">
        <f t="shared" si="0"/>
        <v>695.4</v>
      </c>
      <c r="F14" s="2">
        <v>300</v>
      </c>
      <c r="G14" s="28">
        <v>381.78</v>
      </c>
      <c r="H14" s="28">
        <f t="shared" si="1"/>
        <v>681.78</v>
      </c>
      <c r="I14" s="28">
        <f t="shared" si="2"/>
        <v>91.79999999999995</v>
      </c>
      <c r="J14" s="28">
        <f t="shared" si="3"/>
        <v>64.25999999999999</v>
      </c>
      <c r="K14" s="28">
        <f t="shared" si="4"/>
        <v>77.26666666666667</v>
      </c>
      <c r="L14" s="28">
        <f t="shared" si="5"/>
        <v>75.75333333333333</v>
      </c>
    </row>
    <row r="15" spans="1:12" ht="15.75">
      <c r="A15" s="12"/>
      <c r="B15" s="4">
        <v>10</v>
      </c>
      <c r="C15" s="2">
        <v>150</v>
      </c>
      <c r="D15" s="28">
        <v>666.9</v>
      </c>
      <c r="E15" s="28">
        <f t="shared" si="0"/>
        <v>816.9</v>
      </c>
      <c r="F15" s="2">
        <v>300</v>
      </c>
      <c r="G15" s="28">
        <v>466.83</v>
      </c>
      <c r="H15" s="28">
        <f t="shared" si="1"/>
        <v>766.8299999999999</v>
      </c>
      <c r="I15" s="28">
        <f t="shared" si="2"/>
        <v>121.5</v>
      </c>
      <c r="J15" s="28">
        <f t="shared" si="3"/>
        <v>85.04999999999995</v>
      </c>
      <c r="K15" s="28">
        <f t="shared" si="4"/>
        <v>81.69</v>
      </c>
      <c r="L15" s="28">
        <f t="shared" si="5"/>
        <v>76.68299999999999</v>
      </c>
    </row>
    <row r="16" spans="1:12" ht="15.75">
      <c r="A16" s="12"/>
      <c r="B16" s="4">
        <v>11</v>
      </c>
      <c r="C16" s="2">
        <v>150</v>
      </c>
      <c r="D16" s="28">
        <v>837</v>
      </c>
      <c r="E16" s="28">
        <f t="shared" si="0"/>
        <v>987</v>
      </c>
      <c r="F16" s="2">
        <v>300</v>
      </c>
      <c r="G16" s="28">
        <v>585.9</v>
      </c>
      <c r="H16" s="28">
        <f t="shared" si="1"/>
        <v>885.9</v>
      </c>
      <c r="I16" s="28">
        <f t="shared" si="2"/>
        <v>170.10000000000002</v>
      </c>
      <c r="J16" s="28">
        <f t="shared" si="3"/>
        <v>119.07000000000005</v>
      </c>
      <c r="K16" s="28">
        <f t="shared" si="4"/>
        <v>89.72727272727273</v>
      </c>
      <c r="L16" s="28">
        <f t="shared" si="5"/>
        <v>80.53636363636363</v>
      </c>
    </row>
    <row r="17" spans="1:12" ht="15.75">
      <c r="A17" s="12"/>
      <c r="B17" s="4">
        <v>12</v>
      </c>
      <c r="C17" s="2">
        <v>150</v>
      </c>
      <c r="D17" s="28">
        <v>1066.5</v>
      </c>
      <c r="E17" s="28">
        <f t="shared" si="0"/>
        <v>1216.5</v>
      </c>
      <c r="F17" s="2">
        <v>300</v>
      </c>
      <c r="G17" s="28">
        <v>746.55</v>
      </c>
      <c r="H17" s="28">
        <f t="shared" si="1"/>
        <v>1046.55</v>
      </c>
      <c r="I17" s="28">
        <f t="shared" si="2"/>
        <v>229.5</v>
      </c>
      <c r="J17" s="28">
        <f t="shared" si="3"/>
        <v>160.64999999999998</v>
      </c>
      <c r="K17" s="28">
        <f t="shared" si="4"/>
        <v>101.375</v>
      </c>
      <c r="L17" s="28">
        <f t="shared" si="5"/>
        <v>87.21249999999999</v>
      </c>
    </row>
    <row r="18" spans="2:5" ht="15.75">
      <c r="B18" s="2"/>
      <c r="C18" s="2"/>
      <c r="D18" s="12"/>
      <c r="E18" s="2"/>
    </row>
    <row r="19" spans="2:5" ht="15.75">
      <c r="B19" s="2"/>
      <c r="C19" s="2"/>
      <c r="D19" s="12"/>
      <c r="E19" s="2"/>
    </row>
    <row r="20" spans="1:5" ht="15.75">
      <c r="A20" s="2"/>
      <c r="B20" s="24"/>
      <c r="C20" s="24"/>
      <c r="D20" s="24"/>
      <c r="E20" s="24"/>
    </row>
    <row r="21" spans="1:5" ht="15.75">
      <c r="A21" s="2"/>
      <c r="B21" s="24"/>
      <c r="C21" s="24"/>
      <c r="D21" s="24"/>
      <c r="E21" s="24"/>
    </row>
    <row r="22" spans="1:5" ht="15.75">
      <c r="A22" s="2"/>
      <c r="B22" s="24"/>
      <c r="C22" s="24"/>
      <c r="D22" s="24"/>
      <c r="E22" s="24"/>
    </row>
    <row r="23" spans="1:5" ht="15.75">
      <c r="A23" s="2"/>
      <c r="B23" s="24"/>
      <c r="C23" s="24"/>
      <c r="D23" s="24"/>
      <c r="E23" s="24"/>
    </row>
    <row r="24" spans="1:5" ht="15.75">
      <c r="A24" s="2"/>
      <c r="B24" s="24"/>
      <c r="C24" s="24"/>
      <c r="D24" s="24"/>
      <c r="E24" s="24"/>
    </row>
    <row r="25" spans="2:5" ht="15.75">
      <c r="B25" s="2"/>
      <c r="C25" s="2"/>
      <c r="D25" s="12"/>
      <c r="E25" s="2"/>
    </row>
    <row r="26" spans="2:5" ht="15.75">
      <c r="B26" s="2"/>
      <c r="C26" s="2"/>
      <c r="D26" s="12"/>
      <c r="E26" s="2"/>
    </row>
  </sheetData>
  <sheetProtection/>
  <printOptions/>
  <pageMargins left="0.75" right="0.75" top="1" bottom="1" header="0.5" footer="0.5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Gmarangoni</dc:creator>
  <cp:keywords/>
  <dc:description/>
  <cp:lastModifiedBy>Giandemetrio Marangoni</cp:lastModifiedBy>
  <cp:lastPrinted>2010-11-23T17:56:18Z</cp:lastPrinted>
  <dcterms:created xsi:type="dcterms:W3CDTF">2005-08-27T07:01:43Z</dcterms:created>
  <dcterms:modified xsi:type="dcterms:W3CDTF">2015-10-26T13:48:55Z</dcterms:modified>
  <cp:category/>
  <cp:version/>
  <cp:contentType/>
  <cp:contentStatus/>
</cp:coreProperties>
</file>