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es 7.5" sheetId="1" r:id="rId1"/>
    <sheet name="es 7.7" sheetId="2" r:id="rId2"/>
    <sheet name="es 7.14" sheetId="3" r:id="rId3"/>
  </sheets>
  <calcPr calcId="145621"/>
</workbook>
</file>

<file path=xl/calcChain.xml><?xml version="1.0" encoding="utf-8"?>
<calcChain xmlns="http://schemas.openxmlformats.org/spreadsheetml/2006/main">
  <c r="H9" i="3" l="1"/>
  <c r="E9" i="3"/>
  <c r="H7" i="3"/>
  <c r="H3" i="3"/>
  <c r="H4" i="3" s="1"/>
  <c r="H5" i="3" s="1"/>
  <c r="H2" i="3"/>
  <c r="H1" i="3"/>
  <c r="E3" i="3"/>
  <c r="E8" i="3" s="1"/>
  <c r="E2" i="3"/>
  <c r="E1" i="3"/>
  <c r="E7" i="3"/>
  <c r="E4" i="3"/>
  <c r="E5" i="3" s="1"/>
  <c r="C9" i="2"/>
  <c r="H10" i="3" l="1"/>
  <c r="H8" i="3"/>
  <c r="H11" i="3"/>
  <c r="E10" i="3"/>
  <c r="E11" i="3"/>
  <c r="B12" i="2"/>
  <c r="B13" i="2" s="1"/>
  <c r="B7" i="2"/>
  <c r="B8" i="1"/>
  <c r="B7" i="1"/>
  <c r="B6" i="1"/>
  <c r="B8" i="2" l="1"/>
  <c r="B9" i="2" s="1"/>
  <c r="B14" i="2"/>
  <c r="B16" i="2" s="1"/>
  <c r="B15" i="2" l="1"/>
</calcChain>
</file>

<file path=xl/comments1.xml><?xml version="1.0" encoding="utf-8"?>
<comments xmlns="http://schemas.openxmlformats.org/spreadsheetml/2006/main">
  <authors>
    <author>Autore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nel caso di piccoli campioni si usa la distribuzione t di student e di conseguenza serve conoscere anche i gradi di libertà che sono dati da (n-1) nel caso di un unico campione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tabella a pagina 26</t>
        </r>
      </text>
    </comment>
  </commentList>
</comments>
</file>

<file path=xl/sharedStrings.xml><?xml version="1.0" encoding="utf-8"?>
<sst xmlns="http://schemas.openxmlformats.org/spreadsheetml/2006/main" count="48" uniqueCount="29">
  <si>
    <t>radice di n</t>
  </si>
  <si>
    <t>errore standard (sigma/radice di n)</t>
  </si>
  <si>
    <r>
      <t xml:space="preserve">media della popolazione </t>
    </r>
    <r>
      <rPr>
        <sz val="11"/>
        <color theme="1"/>
        <rFont val="Calibri"/>
        <family val="2"/>
      </rPr>
      <t>μ</t>
    </r>
  </si>
  <si>
    <r>
      <t xml:space="preserve">dev st della popolazione </t>
    </r>
    <r>
      <rPr>
        <sz val="11"/>
        <color theme="1"/>
        <rFont val="Calibri"/>
        <family val="2"/>
      </rPr>
      <t>σ</t>
    </r>
  </si>
  <si>
    <t>numerosità del campione n</t>
  </si>
  <si>
    <t>media del campione M</t>
  </si>
  <si>
    <t>Z = (M - μ)/err st</t>
  </si>
  <si>
    <t>non nota</t>
  </si>
  <si>
    <t>alfa</t>
  </si>
  <si>
    <t>livello di confidenza (1-alfa)</t>
  </si>
  <si>
    <t>e</t>
  </si>
  <si>
    <t>scarto quadratico medio del campione s</t>
  </si>
  <si>
    <t>errore standard (s/radice di n)</t>
  </si>
  <si>
    <t xml:space="preserve">Z per alfa mezzi </t>
  </si>
  <si>
    <t>Zeta corrispondente ad alfa mezzi</t>
  </si>
  <si>
    <t>limite inferiore dell'intervallo</t>
  </si>
  <si>
    <t>limite superiore dell'intervallo</t>
  </si>
  <si>
    <t>n</t>
  </si>
  <si>
    <t>alfa diviso 2</t>
  </si>
  <si>
    <t>gg deg</t>
  </si>
  <si>
    <t>id</t>
  </si>
  <si>
    <t>media</t>
  </si>
  <si>
    <t>dev st</t>
  </si>
  <si>
    <t>rad di n</t>
  </si>
  <si>
    <t>err st</t>
  </si>
  <si>
    <t>livello di confidenza</t>
  </si>
  <si>
    <t>t</t>
  </si>
  <si>
    <t>Intervallo inferiore</t>
  </si>
  <si>
    <t>intervallo superiore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</si>
</sst>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44" fontId="0" fillId="0" borderId="0" xfId="1" applyFont="1"/>
    <xf numFmtId="0" fontId="0" fillId="0" borderId="1" xfId="0" applyFill="1" applyBorder="1"/>
    <xf numFmtId="2" fontId="0" fillId="0" borderId="0" xfId="2" applyNumberFormat="1" applyFont="1"/>
    <xf numFmtId="44" fontId="0" fillId="2" borderId="1" xfId="0" applyNumberFormat="1" applyFill="1" applyBorder="1"/>
    <xf numFmtId="2" fontId="0" fillId="0" borderId="1" xfId="1" applyNumberFormat="1" applyFont="1" applyBorder="1"/>
    <xf numFmtId="2" fontId="2" fillId="0" borderId="1" xfId="0" applyNumberFormat="1" applyFont="1" applyBorder="1"/>
    <xf numFmtId="2" fontId="2" fillId="0" borderId="0" xfId="2" applyNumberFormat="1" applyFont="1"/>
    <xf numFmtId="165" fontId="0" fillId="0" borderId="0" xfId="2" applyNumberFormat="1" applyFont="1"/>
    <xf numFmtId="9" fontId="0" fillId="0" borderId="0" xfId="2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4" xfId="0" applyNumberFormat="1" applyBorder="1"/>
    <xf numFmtId="1" fontId="0" fillId="0" borderId="4" xfId="0" applyNumberFormat="1" applyBorder="1"/>
    <xf numFmtId="2" fontId="0" fillId="3" borderId="5" xfId="0" applyNumberFormat="1" applyFill="1" applyBorder="1"/>
    <xf numFmtId="164" fontId="0" fillId="2" borderId="5" xfId="0" applyNumberFormat="1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2" fontId="0" fillId="3" borderId="8" xfId="0" applyNumberFormat="1" applyFill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4" borderId="0" xfId="0" applyFill="1" applyBorder="1" applyAlignment="1">
      <alignment horizontal="right"/>
    </xf>
    <xf numFmtId="9" fontId="0" fillId="4" borderId="4" xfId="2" applyFont="1" applyFill="1" applyBorder="1"/>
    <xf numFmtId="0" fontId="0" fillId="4" borderId="10" xfId="0" applyFill="1" applyBorder="1" applyAlignment="1">
      <alignment horizontal="right"/>
    </xf>
    <xf numFmtId="2" fontId="6" fillId="0" borderId="3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1" xfId="0" applyFill="1" applyBorder="1" applyAlignment="1">
      <alignment horizontal="right"/>
    </xf>
    <xf numFmtId="164" fontId="0" fillId="5" borderId="8" xfId="0" applyNumberFormat="1" applyFill="1" applyBorder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200" zoomScaleNormal="200" workbookViewId="0">
      <selection sqref="A1:XFD1048576"/>
    </sheetView>
  </sheetViews>
  <sheetFormatPr defaultRowHeight="15" x14ac:dyDescent="0.25"/>
  <cols>
    <col min="1" max="1" width="30.85546875" customWidth="1"/>
    <col min="2" max="2" width="14.42578125" customWidth="1"/>
  </cols>
  <sheetData>
    <row r="1" spans="1:2" x14ac:dyDescent="0.25">
      <c r="A1" t="s">
        <v>2</v>
      </c>
      <c r="B1">
        <v>75</v>
      </c>
    </row>
    <row r="2" spans="1:2" x14ac:dyDescent="0.25">
      <c r="A2" t="s">
        <v>3</v>
      </c>
      <c r="B2">
        <v>5</v>
      </c>
    </row>
    <row r="3" spans="1:2" x14ac:dyDescent="0.25">
      <c r="A3" t="s">
        <v>4</v>
      </c>
      <c r="B3">
        <v>50</v>
      </c>
    </row>
    <row r="4" spans="1:2" x14ac:dyDescent="0.25">
      <c r="A4" t="s">
        <v>5</v>
      </c>
      <c r="B4">
        <v>80</v>
      </c>
    </row>
    <row r="6" spans="1:2" x14ac:dyDescent="0.25">
      <c r="A6" s="2" t="s">
        <v>0</v>
      </c>
      <c r="B6" s="3">
        <f>SQRT(B3)</f>
        <v>7.0710678118654755</v>
      </c>
    </row>
    <row r="7" spans="1:2" x14ac:dyDescent="0.25">
      <c r="A7" s="2" t="s">
        <v>1</v>
      </c>
      <c r="B7" s="3">
        <f>B2/B6</f>
        <v>0.70710678118654746</v>
      </c>
    </row>
    <row r="8" spans="1:2" x14ac:dyDescent="0.25">
      <c r="A8" s="4" t="s">
        <v>6</v>
      </c>
      <c r="B8" s="5">
        <f>(B4-B1)/B7</f>
        <v>7.0710678118654755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6"/>
  <sheetViews>
    <sheetView topLeftCell="A2" zoomScale="200" zoomScaleNormal="200" workbookViewId="0">
      <selection activeCell="C10" sqref="C10"/>
    </sheetView>
  </sheetViews>
  <sheetFormatPr defaultRowHeight="15" x14ac:dyDescent="0.25"/>
  <cols>
    <col min="1" max="1" width="36.5703125" bestFit="1" customWidth="1"/>
    <col min="2" max="2" width="9.5703125" customWidth="1"/>
    <col min="3" max="3" width="21.140625" customWidth="1"/>
  </cols>
  <sheetData>
    <row r="1" spans="1:3" x14ac:dyDescent="0.25">
      <c r="A1" t="s">
        <v>2</v>
      </c>
      <c r="B1" t="s">
        <v>7</v>
      </c>
    </row>
    <row r="2" spans="1:3" x14ac:dyDescent="0.25">
      <c r="A2" t="s">
        <v>3</v>
      </c>
      <c r="B2" t="s">
        <v>7</v>
      </c>
    </row>
    <row r="3" spans="1:3" x14ac:dyDescent="0.25">
      <c r="A3" t="s">
        <v>4</v>
      </c>
      <c r="B3">
        <v>45</v>
      </c>
    </row>
    <row r="4" spans="1:3" x14ac:dyDescent="0.25">
      <c r="A4" t="s">
        <v>5</v>
      </c>
      <c r="B4" s="6">
        <v>82</v>
      </c>
    </row>
    <row r="5" spans="1:3" x14ac:dyDescent="0.25">
      <c r="A5" t="s">
        <v>11</v>
      </c>
      <c r="B5" s="6">
        <v>21</v>
      </c>
    </row>
    <row r="6" spans="1:3" x14ac:dyDescent="0.25">
      <c r="A6" t="s">
        <v>9</v>
      </c>
      <c r="B6" s="14">
        <v>0.99</v>
      </c>
    </row>
    <row r="7" spans="1:3" x14ac:dyDescent="0.25">
      <c r="A7" t="s">
        <v>8</v>
      </c>
      <c r="B7" s="8">
        <f>1-B6</f>
        <v>1.0000000000000009E-2</v>
      </c>
    </row>
    <row r="8" spans="1:3" x14ac:dyDescent="0.25">
      <c r="A8" t="s">
        <v>18</v>
      </c>
      <c r="B8" s="13">
        <f>B7/2</f>
        <v>5.0000000000000044E-3</v>
      </c>
    </row>
    <row r="9" spans="1:3" x14ac:dyDescent="0.25">
      <c r="A9" t="s">
        <v>14</v>
      </c>
      <c r="B9" s="12">
        <f>ABS(_xlfn.NORM.S.INV(B8))</f>
        <v>2.5758293035488999</v>
      </c>
      <c r="C9" s="11">
        <f>_xlfn.T.INV.2T(B7,B3-1)</f>
        <v>2.6922782656930213</v>
      </c>
    </row>
    <row r="10" spans="1:3" x14ac:dyDescent="0.25">
      <c r="A10" s="2" t="s">
        <v>13</v>
      </c>
      <c r="B10" s="10">
        <v>2.33</v>
      </c>
    </row>
    <row r="12" spans="1:3" x14ac:dyDescent="0.25">
      <c r="A12" s="2" t="s">
        <v>0</v>
      </c>
      <c r="B12" s="3">
        <f>SQRT(B3)</f>
        <v>6.7082039324993694</v>
      </c>
    </row>
    <row r="13" spans="1:3" x14ac:dyDescent="0.25">
      <c r="A13" s="2" t="s">
        <v>12</v>
      </c>
      <c r="B13" s="11">
        <f>B5/B12</f>
        <v>3.1304951684997055</v>
      </c>
    </row>
    <row r="14" spans="1:3" x14ac:dyDescent="0.25">
      <c r="A14" s="7" t="s">
        <v>10</v>
      </c>
      <c r="B14" s="3">
        <f>B9*B13</f>
        <v>8.0636211896397931</v>
      </c>
    </row>
    <row r="15" spans="1:3" x14ac:dyDescent="0.25">
      <c r="A15" s="4" t="s">
        <v>15</v>
      </c>
      <c r="B15" s="9">
        <f>B4-B14</f>
        <v>73.93637881036021</v>
      </c>
    </row>
    <row r="16" spans="1:3" x14ac:dyDescent="0.25">
      <c r="A16" s="4" t="s">
        <v>16</v>
      </c>
      <c r="B16" s="9">
        <f>B4+B14</f>
        <v>90.06362118963979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60" zoomScaleNormal="160" workbookViewId="0">
      <selection activeCell="J8" sqref="J8"/>
    </sheetView>
  </sheetViews>
  <sheetFormatPr defaultRowHeight="15" x14ac:dyDescent="0.25"/>
  <cols>
    <col min="1" max="1" width="5.7109375" style="19" customWidth="1"/>
    <col min="2" max="2" width="6.7109375" style="16" bestFit="1" customWidth="1"/>
    <col min="3" max="3" width="4.42578125" customWidth="1"/>
    <col min="4" max="4" width="19.140625" style="15" bestFit="1" customWidth="1"/>
    <col min="5" max="5" width="4.5703125" style="1" bestFit="1" customWidth="1"/>
    <col min="6" max="6" width="4.28515625" customWidth="1"/>
    <col min="7" max="7" width="19.140625" style="15" bestFit="1" customWidth="1"/>
    <col min="8" max="8" width="4.5703125" style="1" bestFit="1" customWidth="1"/>
  </cols>
  <sheetData>
    <row r="1" spans="1:8" x14ac:dyDescent="0.25">
      <c r="A1" s="40" t="s">
        <v>20</v>
      </c>
      <c r="B1" s="41" t="s">
        <v>19</v>
      </c>
      <c r="C1" s="20"/>
      <c r="D1" s="21" t="s">
        <v>21</v>
      </c>
      <c r="E1" s="39">
        <f>AVERAGE($B:$B)</f>
        <v>5.1428571428571432</v>
      </c>
      <c r="G1" s="32" t="s">
        <v>21</v>
      </c>
      <c r="H1" s="39">
        <f>AVERAGE($B:$B)</f>
        <v>5.1428571428571432</v>
      </c>
    </row>
    <row r="2" spans="1:8" x14ac:dyDescent="0.25">
      <c r="A2" s="42">
        <v>1</v>
      </c>
      <c r="B2" s="43">
        <v>7</v>
      </c>
      <c r="C2" s="22"/>
      <c r="D2" s="23" t="s">
        <v>22</v>
      </c>
      <c r="E2" s="24">
        <f>STDEV($B:$B)</f>
        <v>2.1432234119210705</v>
      </c>
      <c r="G2" s="33" t="s">
        <v>22</v>
      </c>
      <c r="H2" s="24">
        <f>STDEV($B:$B)</f>
        <v>2.1432234119210705</v>
      </c>
    </row>
    <row r="3" spans="1:8" x14ac:dyDescent="0.25">
      <c r="A3" s="42">
        <v>2</v>
      </c>
      <c r="B3" s="43">
        <v>2</v>
      </c>
      <c r="C3" s="22"/>
      <c r="D3" s="23" t="s">
        <v>17</v>
      </c>
      <c r="E3" s="25">
        <f>COUNT($B:$B)</f>
        <v>14</v>
      </c>
      <c r="G3" s="33" t="s">
        <v>17</v>
      </c>
      <c r="H3" s="25">
        <f>COUNT($B:$B)</f>
        <v>14</v>
      </c>
    </row>
    <row r="4" spans="1:8" x14ac:dyDescent="0.25">
      <c r="A4" s="42">
        <v>3</v>
      </c>
      <c r="B4" s="43">
        <v>6</v>
      </c>
      <c r="C4" s="22"/>
      <c r="D4" s="23" t="s">
        <v>23</v>
      </c>
      <c r="E4" s="24">
        <f>SQRT(E3)</f>
        <v>3.7416573867739413</v>
      </c>
      <c r="G4" s="33" t="s">
        <v>23</v>
      </c>
      <c r="H4" s="24">
        <f>SQRT(H3)</f>
        <v>3.7416573867739413</v>
      </c>
    </row>
    <row r="5" spans="1:8" x14ac:dyDescent="0.25">
      <c r="A5" s="42">
        <v>4</v>
      </c>
      <c r="B5" s="43">
        <v>7</v>
      </c>
      <c r="C5" s="22"/>
      <c r="D5" s="23" t="s">
        <v>24</v>
      </c>
      <c r="E5" s="24">
        <f>E2/E4</f>
        <v>0.57280055076580882</v>
      </c>
      <c r="G5" s="33" t="s">
        <v>24</v>
      </c>
      <c r="H5" s="24">
        <f>H2/H4</f>
        <v>0.57280055076580882</v>
      </c>
    </row>
    <row r="6" spans="1:8" x14ac:dyDescent="0.25">
      <c r="A6" s="42">
        <v>5</v>
      </c>
      <c r="B6" s="43">
        <v>8</v>
      </c>
      <c r="C6" s="22"/>
      <c r="D6" s="36" t="s">
        <v>25</v>
      </c>
      <c r="E6" s="37">
        <v>0.95</v>
      </c>
      <c r="G6" s="38" t="s">
        <v>25</v>
      </c>
      <c r="H6" s="37">
        <v>0.9</v>
      </c>
    </row>
    <row r="7" spans="1:8" x14ac:dyDescent="0.25">
      <c r="A7" s="42">
        <v>6</v>
      </c>
      <c r="B7" s="43">
        <v>8</v>
      </c>
      <c r="C7" s="22"/>
      <c r="D7" s="23" t="s">
        <v>8</v>
      </c>
      <c r="E7" s="24">
        <f>1-E6</f>
        <v>5.0000000000000044E-2</v>
      </c>
      <c r="G7" s="33" t="s">
        <v>8</v>
      </c>
      <c r="H7" s="24">
        <f>1-H6</f>
        <v>9.9999999999999978E-2</v>
      </c>
    </row>
    <row r="8" spans="1:8" x14ac:dyDescent="0.25">
      <c r="A8" s="42">
        <v>7</v>
      </c>
      <c r="B8" s="43">
        <v>3</v>
      </c>
      <c r="C8" s="22"/>
      <c r="D8" s="18" t="s">
        <v>26</v>
      </c>
      <c r="E8" s="26">
        <f>_xlfn.T.INV.2T(E7,E3-1)</f>
        <v>2.1603686564627917</v>
      </c>
      <c r="G8" s="34" t="s">
        <v>26</v>
      </c>
      <c r="H8" s="31">
        <f>_xlfn.T.INV.2T(H7,H3-1)</f>
        <v>1.7709333959868738</v>
      </c>
    </row>
    <row r="9" spans="1:8" x14ac:dyDescent="0.25">
      <c r="A9" s="42">
        <v>8</v>
      </c>
      <c r="B9" s="43">
        <v>6</v>
      </c>
      <c r="C9" s="22"/>
      <c r="D9" s="23" t="s">
        <v>10</v>
      </c>
      <c r="E9" s="24">
        <f>E8*E5</f>
        <v>1.2374603562790776</v>
      </c>
      <c r="G9" s="33" t="s">
        <v>10</v>
      </c>
      <c r="H9" s="24">
        <f>H8*H5</f>
        <v>1.0143916245908455</v>
      </c>
    </row>
    <row r="10" spans="1:8" x14ac:dyDescent="0.25">
      <c r="A10" s="42">
        <v>9</v>
      </c>
      <c r="B10" s="43">
        <v>5</v>
      </c>
      <c r="C10" s="22"/>
      <c r="D10" s="17" t="s">
        <v>27</v>
      </c>
      <c r="E10" s="27">
        <f>E1-E9</f>
        <v>3.9053967865780654</v>
      </c>
      <c r="G10" s="44" t="s">
        <v>27</v>
      </c>
      <c r="H10" s="45">
        <f>H1-H9</f>
        <v>4.1284655182662977</v>
      </c>
    </row>
    <row r="11" spans="1:8" x14ac:dyDescent="0.25">
      <c r="A11" s="42">
        <v>10</v>
      </c>
      <c r="B11" s="43">
        <v>4</v>
      </c>
      <c r="C11" s="22"/>
      <c r="D11" s="17" t="s">
        <v>28</v>
      </c>
      <c r="E11" s="27">
        <f>E1+E9</f>
        <v>6.380317499136221</v>
      </c>
      <c r="G11" s="44" t="s">
        <v>28</v>
      </c>
      <c r="H11" s="45">
        <f>H1+H9</f>
        <v>6.1572487674479888</v>
      </c>
    </row>
    <row r="12" spans="1:8" x14ac:dyDescent="0.25">
      <c r="A12" s="42">
        <v>11</v>
      </c>
      <c r="B12" s="43">
        <v>4</v>
      </c>
      <c r="C12" s="22"/>
      <c r="D12" s="23"/>
      <c r="E12" s="24"/>
      <c r="G12" s="33"/>
      <c r="H12" s="24"/>
    </row>
    <row r="13" spans="1:8" x14ac:dyDescent="0.25">
      <c r="A13" s="42">
        <v>12</v>
      </c>
      <c r="B13" s="43">
        <v>2</v>
      </c>
      <c r="C13" s="22"/>
      <c r="D13" s="23"/>
      <c r="E13" s="24"/>
      <c r="G13" s="33"/>
      <c r="H13" s="24"/>
    </row>
    <row r="14" spans="1:8" x14ac:dyDescent="0.25">
      <c r="A14" s="42">
        <v>13</v>
      </c>
      <c r="B14" s="43">
        <v>3</v>
      </c>
      <c r="C14" s="22"/>
      <c r="D14" s="23"/>
      <c r="E14" s="24"/>
      <c r="G14" s="33"/>
      <c r="H14" s="24"/>
    </row>
    <row r="15" spans="1:8" ht="15.75" thickBot="1" x14ac:dyDescent="0.3">
      <c r="A15" s="42">
        <v>14</v>
      </c>
      <c r="B15" s="43">
        <v>7</v>
      </c>
      <c r="C15" s="28"/>
      <c r="D15" s="29"/>
      <c r="E15" s="30"/>
      <c r="G15" s="35"/>
      <c r="H15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 7.5</vt:lpstr>
      <vt:lpstr>es 7.7</vt:lpstr>
      <vt:lpstr>es 7.14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2014-11-27T14:26:31Z</dcterms:modified>
</cp:coreProperties>
</file>