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050" activeTab="1"/>
  </bookViews>
  <sheets>
    <sheet name="descrittive" sheetId="1" r:id="rId1"/>
    <sheet name="distributore sigma nota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<sst xmlns="http://schemas.openxmlformats.org/spreadsheetml/2006/main" count="52" uniqueCount="41">
  <si>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Media</t>
  </si>
  <si>
    <t>id</t>
  </si>
  <si>
    <t>cc</t>
  </si>
  <si>
    <t>Errore standard</t>
  </si>
  <si>
    <t>Mediana</t>
  </si>
  <si>
    <t>Moda</t>
  </si>
  <si>
    <t>Deviazione standard</t>
  </si>
  <si>
    <t>Varianza campionaria</t>
  </si>
  <si>
    <t>Curtosi</t>
  </si>
  <si>
    <t>Asimmetria</t>
  </si>
  <si>
    <t>Intervallo</t>
  </si>
  <si>
    <t>Minimo</t>
  </si>
  <si>
    <t>Massimo</t>
  </si>
  <si>
    <t>Somma</t>
  </si>
  <si>
    <t>Conteggio</t>
  </si>
  <si>
    <t>Livello di confidenza(95,0%)</t>
  </si>
  <si>
    <t>MEDIA</t>
  </si>
  <si>
    <t>s</t>
  </si>
  <si>
    <t>errore standard</t>
  </si>
  <si>
    <t>n</t>
  </si>
  <si>
    <t>radice di n</t>
  </si>
  <si>
    <t>media pop</t>
  </si>
  <si>
    <t>Z calcolato</t>
  </si>
  <si>
    <t>alfa</t>
  </si>
  <si>
    <t>bidirezionale</t>
  </si>
  <si>
    <t>Z critico</t>
  </si>
  <si>
    <t>valore p</t>
  </si>
  <si>
    <t>monodirezionale sinistra</t>
  </si>
  <si>
    <t>monodirezionale destra</t>
  </si>
  <si>
    <t>valori</t>
  </si>
  <si>
    <t>descrizione</t>
  </si>
  <si>
    <t>ipotesi</t>
  </si>
  <si>
    <t>descrizione ipotesi</t>
  </si>
  <si>
    <t>la media calcolata è inferiore alla media della popolazione</t>
  </si>
  <si>
    <t>la media calcolata è superiore alla media della popolazione</t>
  </si>
  <si>
    <t>la media calcolata è diversa dalla media della popolazione</t>
  </si>
  <si>
    <t>decisione</t>
  </si>
  <si>
    <t>P(Z&lt;Z calcolato)</t>
  </si>
  <si>
    <t>confronto Z calcolato con Z critico</t>
  </si>
  <si>
    <t>sigma nota</t>
  </si>
  <si>
    <t>confronto tra il vaalore p e alfa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</si>
</sst>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"/>
    <numFmt numFmtId="171" formatCode="#.##0.0000"/>
    <numFmt numFmtId="172" formatCode="_-* #,##0.0_-;\-* #,##0.0_-;_-* &quot;-&quot;_-;_-@_-"/>
    <numFmt numFmtId="173" formatCode="_-* #.##0.0_-;\-* #.##0.0_-;_-* &quot;-&quot;_-;_-@_-"/>
    <numFmt numFmtId="174" formatCode="_-* #.##0.00_-;\-* #.##0.00_-;_-* &quot;-&quot;_-;_-@_-"/>
    <numFmt numFmtId="175" formatCode="_-* #.##0.000_-;\-* #.##0.000_-;_-* &quot;-&quot;_-;_-@_-"/>
    <numFmt numFmtId="176" formatCode="_-* #.##0._-;\-* #.##0._-;_-* &quot;-&quot;_-;_-@_-"/>
    <numFmt numFmtId="177" formatCode="_-* #.##._-;\-* #.##._-;_-* &quot;-&quot;_-;_-@_ⴆ"/>
    <numFmt numFmtId="178" formatCode="0.0000"/>
    <numFmt numFmtId="179" formatCode="0.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"/>
    <numFmt numFmtId="189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24.28125" style="0" bestFit="1" customWidth="1"/>
    <col min="2" max="2" width="16.140625" style="0" customWidth="1"/>
  </cols>
  <sheetData>
    <row r="1" spans="1:2" ht="12.75">
      <c r="A1" s="5" t="s">
        <v>2</v>
      </c>
      <c r="B1" s="5"/>
    </row>
    <row r="2" spans="1:2" ht="12.75">
      <c r="A2" s="3"/>
      <c r="B2" s="3"/>
    </row>
    <row r="3" spans="1:2" ht="12.75">
      <c r="A3" s="3" t="s">
        <v>0</v>
      </c>
      <c r="B3" s="3">
        <v>324.0275</v>
      </c>
    </row>
    <row r="4" spans="1:2" ht="12.75">
      <c r="A4" s="3" t="s">
        <v>3</v>
      </c>
      <c r="B4" s="3">
        <v>3.01193447975611</v>
      </c>
    </row>
    <row r="5" spans="1:2" ht="12.75">
      <c r="A5" s="3" t="s">
        <v>4</v>
      </c>
      <c r="B5" s="3">
        <v>321.345</v>
      </c>
    </row>
    <row r="6" spans="1:2" ht="12.75">
      <c r="A6" s="3" t="s">
        <v>5</v>
      </c>
      <c r="B6" s="3" t="e">
        <v>#N/A</v>
      </c>
    </row>
    <row r="7" spans="1:2" ht="12.75">
      <c r="A7" s="3" t="s">
        <v>6</v>
      </c>
      <c r="B7" s="3">
        <v>16.497044562900086</v>
      </c>
    </row>
    <row r="8" spans="1:2" ht="12.75">
      <c r="A8" s="3" t="s">
        <v>7</v>
      </c>
      <c r="B8" s="3">
        <v>272.15247931031126</v>
      </c>
    </row>
    <row r="9" spans="1:2" ht="12.75">
      <c r="A9" s="3" t="s">
        <v>8</v>
      </c>
      <c r="B9" s="3">
        <v>-0.38168794879033685</v>
      </c>
    </row>
    <row r="10" spans="1:2" ht="12.75">
      <c r="A10" s="3" t="s">
        <v>9</v>
      </c>
      <c r="B10" s="3">
        <v>0.34870343108023966</v>
      </c>
    </row>
    <row r="11" spans="1:2" ht="12.75">
      <c r="A11" s="3" t="s">
        <v>10</v>
      </c>
      <c r="B11" s="3">
        <v>63.27</v>
      </c>
    </row>
    <row r="12" spans="1:2" ht="12.75">
      <c r="A12" s="3" t="s">
        <v>11</v>
      </c>
      <c r="B12" s="3">
        <v>295.815</v>
      </c>
    </row>
    <row r="13" spans="1:2" ht="12.75">
      <c r="A13" s="3" t="s">
        <v>12</v>
      </c>
      <c r="B13" s="3">
        <v>359.085</v>
      </c>
    </row>
    <row r="14" spans="1:2" ht="12.75">
      <c r="A14" s="3" t="s">
        <v>13</v>
      </c>
      <c r="B14" s="3">
        <v>9720.825</v>
      </c>
    </row>
    <row r="15" spans="1:2" ht="12.75">
      <c r="A15" s="3" t="s">
        <v>14</v>
      </c>
      <c r="B15" s="3">
        <v>30</v>
      </c>
    </row>
    <row r="16" spans="1:2" ht="13.5" thickBot="1">
      <c r="A16" s="4" t="s">
        <v>15</v>
      </c>
      <c r="B16" s="18">
        <v>6.160097584716015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E7" sqref="E7"/>
    </sheetView>
  </sheetViews>
  <sheetFormatPr defaultColWidth="9.140625" defaultRowHeight="12.75"/>
  <cols>
    <col min="1" max="1" width="11.28125" style="6" customWidth="1"/>
    <col min="2" max="2" width="10.8515625" style="1" customWidth="1"/>
    <col min="3" max="3" width="4.7109375" style="1" customWidth="1"/>
    <col min="4" max="4" width="14.7109375" style="1" bestFit="1" customWidth="1"/>
    <col min="5" max="5" width="10.8515625" style="1" bestFit="1" customWidth="1"/>
    <col min="6" max="6" width="5.421875" style="1" customWidth="1"/>
    <col min="7" max="7" width="21.421875" style="1" bestFit="1" customWidth="1"/>
    <col min="8" max="8" width="22.7109375" style="1" customWidth="1"/>
    <col min="9" max="9" width="12.8515625" style="1" customWidth="1"/>
    <col min="10" max="10" width="18.421875" style="1" customWidth="1"/>
    <col min="11" max="11" width="12.00390625" style="1" customWidth="1"/>
    <col min="12" max="12" width="8.421875" style="1" bestFit="1" customWidth="1"/>
    <col min="13" max="16384" width="9.140625" style="1" customWidth="1"/>
  </cols>
  <sheetData>
    <row r="1" spans="1:11" s="2" customFormat="1" ht="31.5" customHeight="1">
      <c r="A1" s="2" t="s">
        <v>1</v>
      </c>
      <c r="B1" s="2" t="s">
        <v>2</v>
      </c>
      <c r="D1" s="2" t="s">
        <v>30</v>
      </c>
      <c r="E1" s="2" t="s">
        <v>29</v>
      </c>
      <c r="G1" s="2" t="s">
        <v>31</v>
      </c>
      <c r="H1" s="2" t="s">
        <v>32</v>
      </c>
      <c r="I1" s="2" t="s">
        <v>26</v>
      </c>
      <c r="J1" s="17" t="s">
        <v>40</v>
      </c>
      <c r="K1" s="2" t="s">
        <v>36</v>
      </c>
    </row>
    <row r="2" spans="1:8" ht="15">
      <c r="A2" s="6">
        <v>1</v>
      </c>
      <c r="B2" s="19">
        <v>11.6</v>
      </c>
      <c r="D2" s="9" t="s">
        <v>21</v>
      </c>
      <c r="E2" s="10">
        <v>12</v>
      </c>
      <c r="F2" s="10"/>
      <c r="G2" s="9" t="s">
        <v>23</v>
      </c>
      <c r="H2" s="14">
        <v>0.05</v>
      </c>
    </row>
    <row r="3" spans="1:11" ht="22.5">
      <c r="A3" s="6">
        <v>2</v>
      </c>
      <c r="B3" s="19">
        <v>11.11</v>
      </c>
      <c r="D3" s="9" t="s">
        <v>39</v>
      </c>
      <c r="E3" s="10">
        <v>0.6</v>
      </c>
      <c r="F3" s="10"/>
      <c r="G3" s="9" t="s">
        <v>24</v>
      </c>
      <c r="H3" s="16" t="s">
        <v>35</v>
      </c>
      <c r="I3" s="13">
        <f>E7*2</f>
        <v>0.0031611577970891425</v>
      </c>
      <c r="J3" s="11" t="str">
        <f>IF(I3&lt;H$2,"rifiuto H0","non rifiuto H0")</f>
        <v>rifiuto H0</v>
      </c>
      <c r="K3" s="15" t="str">
        <f>IF(I3&lt;G$2,"Rifiuto H0","non rifiuto H0")</f>
        <v>Rifiuto H0</v>
      </c>
    </row>
    <row r="4" spans="1:11" ht="22.5">
      <c r="A4" s="6">
        <v>3</v>
      </c>
      <c r="B4" s="19">
        <v>11.87</v>
      </c>
      <c r="D4" s="9" t="s">
        <v>20</v>
      </c>
      <c r="E4" s="12">
        <f>SQRT(B34)</f>
        <v>5.477225575051661</v>
      </c>
      <c r="F4" s="12"/>
      <c r="G4" s="9" t="s">
        <v>27</v>
      </c>
      <c r="H4" s="16" t="s">
        <v>33</v>
      </c>
      <c r="I4" s="13">
        <f>E7</f>
        <v>0.0015805788985445712</v>
      </c>
      <c r="J4" s="11" t="str">
        <f>IF(I4&lt;H$2,"rifiuto H0","non rifiuto H0")</f>
        <v>rifiuto H0</v>
      </c>
      <c r="K4" s="15" t="str">
        <f>IF(I4&lt;G$2,"Rifiuto H0","non rifiuto H0")</f>
        <v>Rifiuto H0</v>
      </c>
    </row>
    <row r="5" spans="1:11" ht="22.5">
      <c r="A5" s="6">
        <v>4</v>
      </c>
      <c r="B5" s="19">
        <v>12.39</v>
      </c>
      <c r="D5" s="9" t="s">
        <v>18</v>
      </c>
      <c r="E5" s="13">
        <f>E3/E4</f>
        <v>0.10954451150103321</v>
      </c>
      <c r="F5" s="13"/>
      <c r="G5" s="9" t="s">
        <v>28</v>
      </c>
      <c r="H5" s="16" t="s">
        <v>34</v>
      </c>
      <c r="I5" s="13">
        <f>E7</f>
        <v>0.0015805788985445712</v>
      </c>
      <c r="J5" s="11" t="str">
        <f>IF(I5&lt;H$2,"rifiuto H0","non rifiuto H0")</f>
        <v>rifiuto H0</v>
      </c>
      <c r="K5" s="15" t="str">
        <f>IF(I5&lt;G$2,"Rifiuto H0","non rifiuto H0")</f>
        <v>Rifiuto H0</v>
      </c>
    </row>
    <row r="6" spans="1:8" ht="15">
      <c r="A6" s="6">
        <v>5</v>
      </c>
      <c r="B6" s="19">
        <v>12.35</v>
      </c>
      <c r="D6" s="9" t="s">
        <v>22</v>
      </c>
      <c r="E6" s="14">
        <f>(B32-E2)/E5</f>
        <v>-2.9516160043333706</v>
      </c>
      <c r="F6" s="14"/>
      <c r="G6" s="9"/>
      <c r="H6" s="9"/>
    </row>
    <row r="7" spans="1:6" ht="15">
      <c r="A7" s="6">
        <v>6</v>
      </c>
      <c r="B7" s="1">
        <v>12.62</v>
      </c>
      <c r="D7" s="9" t="s">
        <v>37</v>
      </c>
      <c r="E7" s="13">
        <f>NORMSDIST(E6)</f>
        <v>0.0015805788985445712</v>
      </c>
      <c r="F7" s="14"/>
    </row>
    <row r="8" spans="1:6" ht="15">
      <c r="A8" s="6">
        <v>7</v>
      </c>
      <c r="B8" s="1">
        <v>10.66</v>
      </c>
      <c r="D8" s="9"/>
      <c r="E8" s="14"/>
      <c r="F8" s="13"/>
    </row>
    <row r="9" spans="1:11" ht="24">
      <c r="A9" s="6">
        <v>8</v>
      </c>
      <c r="B9" s="1">
        <v>11.63</v>
      </c>
      <c r="D9" s="9"/>
      <c r="E9" s="14"/>
      <c r="G9" s="2" t="s">
        <v>31</v>
      </c>
      <c r="H9" s="2" t="s">
        <v>32</v>
      </c>
      <c r="I9" s="2" t="s">
        <v>25</v>
      </c>
      <c r="J9" s="17" t="s">
        <v>38</v>
      </c>
      <c r="K9" s="2" t="s">
        <v>36</v>
      </c>
    </row>
    <row r="10" spans="1:8" ht="15">
      <c r="A10" s="6">
        <v>9</v>
      </c>
      <c r="B10" s="1">
        <v>12.3</v>
      </c>
      <c r="G10" s="9" t="s">
        <v>23</v>
      </c>
      <c r="H10" s="14">
        <v>0.05</v>
      </c>
    </row>
    <row r="11" spans="1:11" ht="22.5">
      <c r="A11" s="6">
        <v>10</v>
      </c>
      <c r="B11" s="1">
        <v>11.21</v>
      </c>
      <c r="G11" s="9" t="s">
        <v>24</v>
      </c>
      <c r="H11" s="16" t="s">
        <v>35</v>
      </c>
      <c r="I11" s="14">
        <f>ABS(NORMSINV($H$10/2))</f>
        <v>1.9599639845400545</v>
      </c>
      <c r="J11" s="11">
        <f>IF(ABS($E$6)&gt;ABS(I11),1,0)</f>
        <v>1</v>
      </c>
      <c r="K11" s="15" t="str">
        <f>IF(J11,"Rifiuto H0","non rifiuto H0")</f>
        <v>Rifiuto H0</v>
      </c>
    </row>
    <row r="12" spans="1:11" ht="22.5">
      <c r="A12" s="6">
        <v>11</v>
      </c>
      <c r="B12" s="1">
        <v>11.4</v>
      </c>
      <c r="G12" s="9" t="s">
        <v>27</v>
      </c>
      <c r="H12" s="16" t="s">
        <v>33</v>
      </c>
      <c r="I12" s="14">
        <f>NORMSINV($H$10)</f>
        <v>-1.6448536269514742</v>
      </c>
      <c r="J12" s="11">
        <f>IF($E$6&lt;I12,1,0)</f>
        <v>1</v>
      </c>
      <c r="K12" s="15" t="str">
        <f>IF(J12,"Rifiuto H0","non rifiuto H0")</f>
        <v>Rifiuto H0</v>
      </c>
    </row>
    <row r="13" spans="1:11" ht="22.5">
      <c r="A13" s="6">
        <v>12</v>
      </c>
      <c r="B13" s="1">
        <v>10.9</v>
      </c>
      <c r="G13" s="9" t="s">
        <v>28</v>
      </c>
      <c r="H13" s="16" t="s">
        <v>34</v>
      </c>
      <c r="I13" s="14">
        <f>ABS(NORMSINV($H$10))</f>
        <v>1.6448536269514742</v>
      </c>
      <c r="J13" s="11">
        <f>IF($E$6&gt;I13,1,0)</f>
        <v>0</v>
      </c>
      <c r="K13" s="15" t="str">
        <f>IF(J13,"Rifiuto H0","non rifiuto H0")</f>
        <v>non rifiuto H0</v>
      </c>
    </row>
    <row r="14" spans="1:8" ht="15">
      <c r="A14" s="6">
        <v>13</v>
      </c>
      <c r="B14" s="1">
        <v>10.83</v>
      </c>
      <c r="G14" s="9"/>
      <c r="H14" s="13"/>
    </row>
    <row r="15" spans="1:2" ht="12.75">
      <c r="A15" s="6">
        <v>14</v>
      </c>
      <c r="B15" s="1">
        <v>11.26</v>
      </c>
    </row>
    <row r="16" spans="1:2" ht="12.75">
      <c r="A16" s="6">
        <v>15</v>
      </c>
      <c r="B16" s="1">
        <v>11.36</v>
      </c>
    </row>
    <row r="17" spans="1:2" ht="12.75">
      <c r="A17" s="6">
        <v>16</v>
      </c>
      <c r="B17" s="1">
        <v>10.69</v>
      </c>
    </row>
    <row r="18" spans="1:2" ht="12.75">
      <c r="A18" s="6">
        <v>17</v>
      </c>
      <c r="B18" s="1">
        <v>11.47</v>
      </c>
    </row>
    <row r="19" spans="1:2" ht="12.75">
      <c r="A19" s="6">
        <v>18</v>
      </c>
      <c r="B19" s="1">
        <v>11.55</v>
      </c>
    </row>
    <row r="20" spans="1:2" ht="12.75">
      <c r="A20" s="6">
        <v>19</v>
      </c>
      <c r="B20" s="1">
        <v>11.82</v>
      </c>
    </row>
    <row r="21" spans="1:2" ht="12.75">
      <c r="A21" s="6">
        <v>20</v>
      </c>
      <c r="B21" s="1">
        <v>11.57</v>
      </c>
    </row>
    <row r="22" spans="1:2" ht="12.75">
      <c r="A22" s="6">
        <v>21</v>
      </c>
      <c r="B22" s="1">
        <v>11.59</v>
      </c>
    </row>
    <row r="23" spans="1:2" ht="12.75">
      <c r="A23" s="6">
        <v>22</v>
      </c>
      <c r="B23" s="1">
        <v>11.56</v>
      </c>
    </row>
    <row r="24" spans="1:2" ht="12.75">
      <c r="A24" s="6">
        <v>23</v>
      </c>
      <c r="B24" s="1">
        <v>12.42</v>
      </c>
    </row>
    <row r="25" spans="1:2" ht="12.75">
      <c r="A25" s="6">
        <v>24</v>
      </c>
      <c r="B25" s="1">
        <v>11.71</v>
      </c>
    </row>
    <row r="26" spans="1:2" ht="12.75">
      <c r="A26" s="6">
        <v>25</v>
      </c>
      <c r="B26" s="1">
        <v>11.66</v>
      </c>
    </row>
    <row r="27" spans="1:2" ht="12.75">
      <c r="A27" s="6">
        <v>26</v>
      </c>
      <c r="B27" s="1">
        <v>11.49</v>
      </c>
    </row>
    <row r="28" spans="1:2" ht="12.75">
      <c r="A28" s="6">
        <v>27</v>
      </c>
      <c r="B28" s="1">
        <v>12.74</v>
      </c>
    </row>
    <row r="29" spans="1:2" ht="12.75">
      <c r="A29" s="6">
        <v>28</v>
      </c>
      <c r="B29" s="1">
        <v>12.18</v>
      </c>
    </row>
    <row r="30" spans="1:2" ht="12.75">
      <c r="A30" s="6">
        <v>29</v>
      </c>
      <c r="B30" s="1">
        <v>12.94</v>
      </c>
    </row>
    <row r="31" spans="1:2" ht="12.75">
      <c r="A31" s="6">
        <v>30</v>
      </c>
      <c r="B31" s="1">
        <v>11.42</v>
      </c>
    </row>
    <row r="32" spans="1:2" ht="15.75">
      <c r="A32" s="2" t="s">
        <v>16</v>
      </c>
      <c r="B32" s="20">
        <f>AVERAGE(B2:B31)</f>
        <v>11.67666666666667</v>
      </c>
    </row>
    <row r="33" spans="1:2" ht="15.75">
      <c r="A33" s="2" t="s">
        <v>17</v>
      </c>
      <c r="B33" s="8">
        <f>STDEV(B2:B31)</f>
        <v>0.5944880923567725</v>
      </c>
    </row>
    <row r="34" spans="1:2" ht="15.75">
      <c r="A34" s="2" t="s">
        <v>19</v>
      </c>
      <c r="B34" s="7">
        <f>COUNTA(B2:B31)</f>
        <v>30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2" spans="1:2" ht="15.75">
      <c r="A42" s="2"/>
      <c r="B42" s="8"/>
    </row>
    <row r="43" spans="1:2" ht="15.75">
      <c r="A43" s="2"/>
      <c r="B43" s="8"/>
    </row>
    <row r="44" spans="1:2" ht="15.75">
      <c r="A44" s="2"/>
      <c r="B44" s="8"/>
    </row>
    <row r="45" spans="1:2" ht="15.75">
      <c r="A45" s="2"/>
      <c r="B45" s="8"/>
    </row>
    <row r="46" spans="1:2" ht="15.75">
      <c r="A46" s="2"/>
      <c r="B46" s="8"/>
    </row>
    <row r="47" spans="1:2" ht="15.75">
      <c r="A47" s="2"/>
      <c r="B4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Margherita Pasini</cp:lastModifiedBy>
  <dcterms:created xsi:type="dcterms:W3CDTF">2004-06-27T14:41:45Z</dcterms:created>
  <dcterms:modified xsi:type="dcterms:W3CDTF">2005-05-05T08:59:50Z</dcterms:modified>
  <cp:category/>
  <cp:version/>
  <cp:contentType/>
  <cp:contentStatus/>
</cp:coreProperties>
</file>