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<sst xmlns="http://schemas.openxmlformats.org/spreadsheetml/2006/main" count="80" uniqueCount="57">
  <si>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1.1.2009</t>
  </si>
  <si>
    <t>soci</t>
  </si>
  <si>
    <t>cap. soc.</t>
  </si>
  <si>
    <t>n. azioni</t>
  </si>
  <si>
    <t>1 socio</t>
  </si>
  <si>
    <t>2 socio</t>
  </si>
  <si>
    <t>4 socio</t>
  </si>
  <si>
    <t>31.12.2009</t>
  </si>
  <si>
    <t>valore impresa</t>
  </si>
  <si>
    <t>?</t>
  </si>
  <si>
    <t>utile</t>
  </si>
  <si>
    <t>dividendo</t>
  </si>
  <si>
    <t>val. nom.</t>
  </si>
  <si>
    <t>cap. sott.</t>
  </si>
  <si>
    <t>quota</t>
  </si>
  <si>
    <t>val. azioni</t>
  </si>
  <si>
    <t>data costituzione</t>
  </si>
  <si>
    <t>Mobil Lex</t>
  </si>
  <si>
    <t>bilancio</t>
  </si>
  <si>
    <t>accontonato</t>
  </si>
  <si>
    <t>distribuito</t>
  </si>
  <si>
    <t>n. obbl.</t>
  </si>
  <si>
    <t>i</t>
  </si>
  <si>
    <t>anni</t>
  </si>
  <si>
    <t>5%</t>
  </si>
  <si>
    <t>3 socio</t>
  </si>
  <si>
    <t>Finanziamento di 100.000 euro mediante emissione di nuove azioni</t>
  </si>
  <si>
    <t>Finanziamento di 100.000 euro mediante emissione di obbligazioni</t>
  </si>
  <si>
    <t>val.di emiss.</t>
  </si>
  <si>
    <t>valore (teorico) azioni</t>
  </si>
  <si>
    <t>valore di mercato azioni</t>
  </si>
  <si>
    <t>5 socio</t>
  </si>
  <si>
    <t>1.1.2010</t>
  </si>
  <si>
    <t>1.1.2012</t>
  </si>
  <si>
    <t>il tasso d'interesse di mercato aumenta all'8%</t>
  </si>
  <si>
    <t>valore di mercato delle obbligazioni:</t>
  </si>
  <si>
    <t>investimento di euro 972,22 al tasso d'interesse di mercato:</t>
  </si>
  <si>
    <t>cap.</t>
  </si>
  <si>
    <t>int.</t>
  </si>
  <si>
    <t>acquisto di una obbligazione a euro 972,22:</t>
  </si>
  <si>
    <t xml:space="preserve"> v.n. - v.m.</t>
  </si>
  <si>
    <t>rendimento</t>
  </si>
  <si>
    <t>t</t>
  </si>
  <si>
    <r>
      <t>(1 + i)</t>
    </r>
    <r>
      <rPr>
        <vertAlign val="superscript"/>
        <sz val="12"/>
        <rFont val="Times New Roman"/>
        <family val="1"/>
      </rPr>
      <t>t</t>
    </r>
  </si>
  <si>
    <r>
      <t>1/(1 + i)</t>
    </r>
    <r>
      <rPr>
        <vertAlign val="superscript"/>
        <sz val="12"/>
        <rFont val="Times New Roman"/>
        <family val="1"/>
      </rPr>
      <t>t</t>
    </r>
  </si>
  <si>
    <t>costi</t>
  </si>
  <si>
    <t>benefici</t>
  </si>
  <si>
    <t>v.a. C</t>
  </si>
  <si>
    <t>v.a.B</t>
  </si>
  <si>
    <t>i =</t>
  </si>
  <si>
    <t>C</t>
  </si>
  <si>
    <t>B</t>
  </si>
  <si>
    <t>TIR = j = 12,125%</t>
  </si>
  <si>
    <t>v.a.C</t>
  </si>
  <si>
    <t>v.a.B-v.a.C</t>
  </si>
  <si>
    <t>v.a.B/v.a.C</t>
  </si>
  <si>
    <t>TIR = j = 14,142%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</si>
</sst>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</numFmts>
  <fonts count="2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1" borderId="0" xfId="0" applyFill="1" applyAlignment="1">
      <alignment horizontal="center"/>
    </xf>
    <xf numFmtId="0" fontId="0" fillId="21" borderId="0" xfId="0" applyFill="1" applyAlignment="1">
      <alignment/>
    </xf>
    <xf numFmtId="0" fontId="0" fillId="0" borderId="0" xfId="0" applyFill="1" applyAlignment="1">
      <alignment horizontal="center"/>
    </xf>
    <xf numFmtId="0" fontId="0" fillId="21" borderId="0" xfId="0" applyFont="1" applyFill="1" applyAlignment="1">
      <alignment horizontal="center"/>
    </xf>
    <xf numFmtId="3" fontId="0" fillId="24" borderId="0" xfId="0" applyNumberFormat="1" applyFont="1" applyFill="1" applyAlignment="1">
      <alignment horizontal="left"/>
    </xf>
    <xf numFmtId="0" fontId="0" fillId="21" borderId="0" xfId="0" applyNumberFormat="1" applyFont="1" applyFill="1" applyAlignment="1">
      <alignment horizontal="center"/>
    </xf>
    <xf numFmtId="170" fontId="0" fillId="21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21" borderId="0" xfId="0" applyNumberFormat="1" applyFont="1" applyFill="1" applyAlignment="1" quotePrefix="1">
      <alignment horizontal="center"/>
    </xf>
    <xf numFmtId="3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21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1" borderId="0" xfId="0" applyFont="1" applyFill="1" applyAlignment="1">
      <alignment horizontal="left"/>
    </xf>
    <xf numFmtId="3" fontId="0" fillId="21" borderId="0" xfId="0" applyNumberFormat="1" applyFont="1" applyFill="1" applyAlignment="1">
      <alignment/>
    </xf>
    <xf numFmtId="0" fontId="0" fillId="21" borderId="0" xfId="0" applyFont="1" applyFill="1" applyAlignment="1">
      <alignment/>
    </xf>
    <xf numFmtId="3" fontId="1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21" borderId="0" xfId="0" applyNumberFormat="1" applyFont="1" applyFill="1" applyAlignment="1" quotePrefix="1">
      <alignment horizontal="center"/>
    </xf>
    <xf numFmtId="0" fontId="0" fillId="21" borderId="0" xfId="0" applyFont="1" applyFill="1" applyAlignment="1" quotePrefix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4" borderId="0" xfId="0" applyNumberFormat="1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2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 quotePrefix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25" borderId="10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75" fontId="20" fillId="0" borderId="0" xfId="0" applyNumberFormat="1" applyFont="1" applyAlignment="1">
      <alignment/>
    </xf>
    <xf numFmtId="1" fontId="20" fillId="0" borderId="10" xfId="0" applyNumberFormat="1" applyFont="1" applyBorder="1" applyAlignment="1">
      <alignment horizontal="center"/>
    </xf>
    <xf numFmtId="175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20" fillId="11" borderId="10" xfId="0" applyNumberFormat="1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20" fillId="11" borderId="0" xfId="0" applyFont="1" applyFill="1" applyAlignment="1">
      <alignment/>
    </xf>
    <xf numFmtId="0" fontId="25" fillId="11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0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3" width="10.7109375" style="36" customWidth="1"/>
    <col min="4" max="4" width="10.7109375" style="42" customWidth="1"/>
    <col min="5" max="6" width="10.7109375" style="36" customWidth="1"/>
    <col min="7" max="7" width="10.7109375" style="46" customWidth="1"/>
    <col min="8" max="11" width="10.7109375" style="36" customWidth="1"/>
    <col min="12" max="12" width="10.7109375" style="1" customWidth="1"/>
    <col min="13" max="26" width="10.7109375" style="0" customWidth="1"/>
  </cols>
  <sheetData>
    <row r="2" spans="1:12" s="4" customFormat="1" ht="12.75">
      <c r="A2" s="6"/>
      <c r="B2" s="7" t="s">
        <v>17</v>
      </c>
      <c r="C2" s="6"/>
      <c r="D2" s="8"/>
      <c r="E2" s="6"/>
      <c r="F2" s="6"/>
      <c r="G2" s="9"/>
      <c r="H2" s="6"/>
      <c r="I2" s="6"/>
      <c r="J2" s="6"/>
      <c r="K2" s="6"/>
      <c r="L2" s="3"/>
    </row>
    <row r="4" spans="1:11" ht="12.75">
      <c r="A4" s="10"/>
      <c r="B4" s="11"/>
      <c r="C4" s="10"/>
      <c r="D4" s="12" t="s">
        <v>0</v>
      </c>
      <c r="E4" s="13" t="s">
        <v>16</v>
      </c>
      <c r="F4" s="10"/>
      <c r="G4" s="14"/>
      <c r="H4" s="10"/>
      <c r="I4" s="10"/>
      <c r="J4" s="11"/>
      <c r="K4" s="11"/>
    </row>
    <row r="5" spans="1:11" ht="12.75">
      <c r="A5" s="10"/>
      <c r="B5" s="10"/>
      <c r="C5" s="10"/>
      <c r="D5" s="10"/>
      <c r="E5" s="10"/>
      <c r="F5" s="10"/>
      <c r="G5" s="14"/>
      <c r="H5" s="10"/>
      <c r="I5" s="10"/>
      <c r="J5" s="11"/>
      <c r="K5" s="11"/>
    </row>
    <row r="6" spans="1:11" ht="12.75">
      <c r="A6" s="10" t="s">
        <v>1</v>
      </c>
      <c r="B6" s="10" t="s">
        <v>2</v>
      </c>
      <c r="C6" s="10" t="s">
        <v>3</v>
      </c>
      <c r="D6" s="10" t="s">
        <v>12</v>
      </c>
      <c r="E6" s="11"/>
      <c r="F6" s="14"/>
      <c r="G6" s="14"/>
      <c r="H6" s="10"/>
      <c r="I6" s="10"/>
      <c r="J6" s="11"/>
      <c r="K6" s="11"/>
    </row>
    <row r="7" spans="1:11" ht="12.75">
      <c r="A7" s="10">
        <v>4</v>
      </c>
      <c r="B7" s="10">
        <v>400000</v>
      </c>
      <c r="C7" s="10">
        <v>400</v>
      </c>
      <c r="D7" s="10">
        <v>1000</v>
      </c>
      <c r="E7" s="11"/>
      <c r="F7" s="14"/>
      <c r="G7" s="14"/>
      <c r="H7" s="10"/>
      <c r="I7" s="10"/>
      <c r="J7" s="11"/>
      <c r="K7" s="11"/>
    </row>
    <row r="8" spans="1:11" ht="12.75">
      <c r="A8" s="10"/>
      <c r="B8" s="10"/>
      <c r="C8" s="10"/>
      <c r="D8" s="10"/>
      <c r="E8" s="10"/>
      <c r="F8" s="10"/>
      <c r="G8" s="14"/>
      <c r="H8" s="10"/>
      <c r="I8" s="10"/>
      <c r="J8" s="11"/>
      <c r="K8" s="11"/>
    </row>
    <row r="9" spans="1:11" ht="12.75">
      <c r="A9" s="10"/>
      <c r="B9" s="10" t="s">
        <v>13</v>
      </c>
      <c r="C9" s="10" t="s">
        <v>14</v>
      </c>
      <c r="D9" s="10" t="s">
        <v>3</v>
      </c>
      <c r="E9" s="10" t="s">
        <v>15</v>
      </c>
      <c r="F9" s="10"/>
      <c r="G9" s="14"/>
      <c r="H9" s="10"/>
      <c r="I9" s="10"/>
      <c r="J9" s="11"/>
      <c r="K9" s="11"/>
    </row>
    <row r="10" spans="1:11" ht="12.75">
      <c r="A10" s="10"/>
      <c r="B10" s="10"/>
      <c r="C10" s="10"/>
      <c r="D10" s="10"/>
      <c r="E10" s="10"/>
      <c r="F10" s="10"/>
      <c r="G10" s="14"/>
      <c r="H10" s="10"/>
      <c r="I10" s="10"/>
      <c r="J10" s="11"/>
      <c r="K10" s="11"/>
    </row>
    <row r="11" spans="1:11" ht="12.75">
      <c r="A11" s="10" t="s">
        <v>4</v>
      </c>
      <c r="B11" s="10">
        <v>50000</v>
      </c>
      <c r="C11" s="15">
        <f>+E11*100/$B$7</f>
        <v>12.5</v>
      </c>
      <c r="D11" s="10">
        <v>50</v>
      </c>
      <c r="E11" s="10">
        <f>+D11*$D$7</f>
        <v>50000</v>
      </c>
      <c r="F11" s="14"/>
      <c r="G11" s="14"/>
      <c r="H11" s="10"/>
      <c r="I11" s="10"/>
      <c r="J11" s="11"/>
      <c r="K11" s="11"/>
    </row>
    <row r="12" spans="1:11" ht="12.75">
      <c r="A12" s="10" t="s">
        <v>5</v>
      </c>
      <c r="B12" s="10">
        <v>150000</v>
      </c>
      <c r="C12" s="15">
        <f>+E12*100/$B$7</f>
        <v>37.5</v>
      </c>
      <c r="D12" s="10">
        <v>150</v>
      </c>
      <c r="E12" s="10">
        <f>+D12*$D$7</f>
        <v>150000</v>
      </c>
      <c r="F12" s="14"/>
      <c r="G12" s="14"/>
      <c r="H12" s="10"/>
      <c r="I12" s="10"/>
      <c r="J12" s="11"/>
      <c r="K12" s="11"/>
    </row>
    <row r="13" spans="1:11" ht="12.75">
      <c r="A13" s="10" t="s">
        <v>25</v>
      </c>
      <c r="B13" s="10">
        <v>100000</v>
      </c>
      <c r="C13" s="15">
        <f>+E13*100/$B$7</f>
        <v>25</v>
      </c>
      <c r="D13" s="10">
        <v>100</v>
      </c>
      <c r="E13" s="10">
        <f>+D13*$D$7</f>
        <v>100000</v>
      </c>
      <c r="F13" s="14"/>
      <c r="G13" s="14"/>
      <c r="H13" s="10"/>
      <c r="I13" s="10"/>
      <c r="J13" s="11"/>
      <c r="K13" s="11"/>
    </row>
    <row r="14" spans="1:11" ht="12.75">
      <c r="A14" s="10" t="s">
        <v>6</v>
      </c>
      <c r="B14" s="10">
        <v>100000</v>
      </c>
      <c r="C14" s="15">
        <f>+E14*100/$B$7</f>
        <v>25</v>
      </c>
      <c r="D14" s="10">
        <v>100</v>
      </c>
      <c r="E14" s="10">
        <f>+D14*$D$7</f>
        <v>100000</v>
      </c>
      <c r="F14" s="14"/>
      <c r="G14" s="14"/>
      <c r="H14" s="10"/>
      <c r="I14" s="10"/>
      <c r="J14" s="11"/>
      <c r="K14" s="11"/>
    </row>
    <row r="15" spans="1:11" ht="12.75">
      <c r="A15" s="10"/>
      <c r="B15" s="10"/>
      <c r="C15" s="15"/>
      <c r="D15" s="10"/>
      <c r="E15" s="10"/>
      <c r="F15" s="14"/>
      <c r="G15" s="14"/>
      <c r="H15" s="10"/>
      <c r="I15" s="10"/>
      <c r="J15" s="11"/>
      <c r="K15" s="11"/>
    </row>
    <row r="16" spans="1:11" ht="12.75">
      <c r="A16" s="10"/>
      <c r="B16" s="10">
        <f>SUM(B11:B14)</f>
        <v>400000</v>
      </c>
      <c r="C16" s="10">
        <f>SUM(C11:C14)</f>
        <v>100</v>
      </c>
      <c r="D16" s="10">
        <f>SUM(D11:D14)</f>
        <v>400</v>
      </c>
      <c r="E16" s="10">
        <f>SUM(E11:E14)</f>
        <v>400000</v>
      </c>
      <c r="F16" s="14"/>
      <c r="G16" s="14"/>
      <c r="H16" s="10"/>
      <c r="I16" s="10"/>
      <c r="J16" s="11"/>
      <c r="K16" s="11"/>
    </row>
    <row r="17" spans="1:11" ht="12.75">
      <c r="A17" s="10"/>
      <c r="B17" s="10"/>
      <c r="C17" s="10"/>
      <c r="D17" s="10"/>
      <c r="E17" s="10"/>
      <c r="F17" s="10"/>
      <c r="G17" s="14"/>
      <c r="H17" s="10"/>
      <c r="I17" s="10"/>
      <c r="J17" s="11"/>
      <c r="K17" s="11"/>
    </row>
    <row r="18" spans="1:11" ht="12.75">
      <c r="A18" s="10"/>
      <c r="B18" s="10"/>
      <c r="C18" s="10"/>
      <c r="D18" s="12" t="s">
        <v>7</v>
      </c>
      <c r="E18" s="10" t="s">
        <v>18</v>
      </c>
      <c r="G18" s="14"/>
      <c r="H18" s="10"/>
      <c r="I18" s="10"/>
      <c r="J18" s="11"/>
      <c r="K18" s="11"/>
    </row>
    <row r="19" spans="1:11" ht="12.75">
      <c r="A19" s="11"/>
      <c r="B19" s="10"/>
      <c r="C19" s="10"/>
      <c r="D19" s="10"/>
      <c r="E19" s="10"/>
      <c r="F19" s="10"/>
      <c r="G19" s="10"/>
      <c r="H19" s="10"/>
      <c r="I19" s="10"/>
      <c r="J19" s="11"/>
      <c r="K19" s="11"/>
    </row>
    <row r="20" spans="1:11" ht="12.75">
      <c r="A20" s="13" t="s">
        <v>8</v>
      </c>
      <c r="B20" s="10"/>
      <c r="C20" s="10">
        <v>600000</v>
      </c>
      <c r="D20" s="13"/>
      <c r="E20" s="13" t="s">
        <v>29</v>
      </c>
      <c r="F20" s="10"/>
      <c r="G20" s="10">
        <v>1500</v>
      </c>
      <c r="H20" s="11"/>
      <c r="I20" s="10"/>
      <c r="J20" s="11"/>
      <c r="K20" s="11"/>
    </row>
    <row r="21" spans="1:11" ht="12.75">
      <c r="A21" s="11"/>
      <c r="B21" s="10"/>
      <c r="C21" s="10"/>
      <c r="D21" s="10"/>
      <c r="E21" s="13" t="s">
        <v>30</v>
      </c>
      <c r="F21" s="10"/>
      <c r="G21" s="16" t="s">
        <v>9</v>
      </c>
      <c r="H21" s="11"/>
      <c r="I21" s="10"/>
      <c r="J21" s="11"/>
      <c r="K21" s="11"/>
    </row>
    <row r="22" spans="1:11" ht="12.75">
      <c r="A22" s="11"/>
      <c r="B22" s="10"/>
      <c r="C22" s="10"/>
      <c r="D22" s="10"/>
      <c r="E22" s="10"/>
      <c r="F22" s="10"/>
      <c r="G22" s="10"/>
      <c r="H22" s="10"/>
      <c r="I22" s="10"/>
      <c r="J22" s="11"/>
      <c r="K22" s="11"/>
    </row>
    <row r="23" spans="1:11" ht="12.75">
      <c r="A23" s="11" t="s">
        <v>10</v>
      </c>
      <c r="B23" s="10"/>
      <c r="C23" s="10">
        <v>150000</v>
      </c>
      <c r="D23" s="10"/>
      <c r="E23" s="10"/>
      <c r="F23" s="10"/>
      <c r="G23" s="10"/>
      <c r="H23" s="10"/>
      <c r="I23" s="10"/>
      <c r="J23" s="11"/>
      <c r="K23" s="11"/>
    </row>
    <row r="24" spans="1:11" ht="12.75">
      <c r="A24" s="11" t="s">
        <v>19</v>
      </c>
      <c r="B24" s="10"/>
      <c r="C24" s="10">
        <v>50000</v>
      </c>
      <c r="D24" s="10"/>
      <c r="E24" s="10"/>
      <c r="F24" s="10"/>
      <c r="G24" s="10"/>
      <c r="H24" s="10"/>
      <c r="I24" s="10"/>
      <c r="J24" s="11"/>
      <c r="K24" s="11"/>
    </row>
    <row r="25" spans="1:11" ht="12.75">
      <c r="A25" s="11" t="s">
        <v>20</v>
      </c>
      <c r="B25" s="10"/>
      <c r="C25" s="10">
        <v>100000</v>
      </c>
      <c r="D25" s="10"/>
      <c r="E25" s="10" t="s">
        <v>11</v>
      </c>
      <c r="F25" s="10"/>
      <c r="G25" s="10">
        <f>+C25/C7</f>
        <v>250</v>
      </c>
      <c r="H25" s="10"/>
      <c r="I25" s="10"/>
      <c r="J25" s="11"/>
      <c r="K25" s="11"/>
    </row>
    <row r="26" spans="1:11" ht="12.75">
      <c r="A26" s="11"/>
      <c r="B26" s="10"/>
      <c r="C26" s="10"/>
      <c r="D26" s="10"/>
      <c r="E26" s="10"/>
      <c r="F26" s="10"/>
      <c r="G26" s="10"/>
      <c r="H26" s="10"/>
      <c r="I26" s="10"/>
      <c r="J26" s="11"/>
      <c r="K26" s="11"/>
    </row>
    <row r="27" spans="1:12" s="4" customFormat="1" ht="12.75">
      <c r="A27" s="6"/>
      <c r="B27" s="7" t="s">
        <v>17</v>
      </c>
      <c r="C27" s="17"/>
      <c r="D27" s="17"/>
      <c r="E27" s="17"/>
      <c r="F27" s="17"/>
      <c r="G27" s="17"/>
      <c r="H27" s="17"/>
      <c r="I27" s="17"/>
      <c r="J27" s="6"/>
      <c r="K27" s="6"/>
      <c r="L27" s="3"/>
    </row>
    <row r="28" spans="1:12" s="2" customFormat="1" ht="12.75">
      <c r="A28" s="18"/>
      <c r="B28" s="19"/>
      <c r="C28" s="19"/>
      <c r="D28" s="19"/>
      <c r="E28" s="19"/>
      <c r="F28" s="19"/>
      <c r="G28" s="19"/>
      <c r="H28" s="19"/>
      <c r="I28" s="19"/>
      <c r="J28" s="18"/>
      <c r="K28" s="18"/>
      <c r="L28" s="5"/>
    </row>
    <row r="29" spans="1:11" ht="12.75">
      <c r="A29" s="20" t="s">
        <v>26</v>
      </c>
      <c r="B29" s="19"/>
      <c r="C29" s="19"/>
      <c r="D29" s="21"/>
      <c r="E29" s="19"/>
      <c r="F29" s="19"/>
      <c r="G29" s="19"/>
      <c r="H29" s="19"/>
      <c r="I29" s="22"/>
      <c r="J29" s="23"/>
      <c r="K29" s="11"/>
    </row>
    <row r="30" spans="1:11" ht="12.75">
      <c r="A30" s="20"/>
      <c r="B30" s="19"/>
      <c r="C30" s="19"/>
      <c r="D30" s="24"/>
      <c r="E30" s="19"/>
      <c r="F30" s="19"/>
      <c r="G30" s="19"/>
      <c r="H30" s="19"/>
      <c r="I30" s="22"/>
      <c r="J30" s="23"/>
      <c r="K30" s="11"/>
    </row>
    <row r="31" spans="1:11" ht="12.75">
      <c r="A31" s="11"/>
      <c r="B31" s="19"/>
      <c r="C31" s="10" t="s">
        <v>2</v>
      </c>
      <c r="D31" s="10" t="s">
        <v>3</v>
      </c>
      <c r="E31" s="10" t="s">
        <v>12</v>
      </c>
      <c r="F31" s="19"/>
      <c r="G31" s="19"/>
      <c r="H31" s="19"/>
      <c r="I31" s="22"/>
      <c r="J31" s="23"/>
      <c r="K31" s="11"/>
    </row>
    <row r="32" spans="1:11" ht="12.75">
      <c r="A32" s="20"/>
      <c r="B32" s="19"/>
      <c r="C32" s="10">
        <v>500000</v>
      </c>
      <c r="D32" s="10">
        <v>500</v>
      </c>
      <c r="E32" s="10">
        <v>1000</v>
      </c>
      <c r="F32" s="19"/>
      <c r="G32" s="19"/>
      <c r="H32" s="19"/>
      <c r="I32" s="22"/>
      <c r="J32" s="23"/>
      <c r="K32" s="11"/>
    </row>
    <row r="33" spans="1:11" ht="12.75">
      <c r="A33" s="20"/>
      <c r="B33" s="19"/>
      <c r="C33" s="19"/>
      <c r="D33" s="24"/>
      <c r="E33" s="19"/>
      <c r="F33" s="19"/>
      <c r="G33" s="19"/>
      <c r="H33" s="19"/>
      <c r="I33" s="22"/>
      <c r="J33" s="23"/>
      <c r="K33" s="11"/>
    </row>
    <row r="34" spans="1:11" ht="12.75">
      <c r="A34" s="11"/>
      <c r="B34" s="10"/>
      <c r="C34" s="10" t="s">
        <v>13</v>
      </c>
      <c r="D34" s="10" t="s">
        <v>14</v>
      </c>
      <c r="E34" s="10" t="s">
        <v>3</v>
      </c>
      <c r="F34" s="10" t="s">
        <v>15</v>
      </c>
      <c r="G34" s="10"/>
      <c r="H34" s="10"/>
      <c r="I34" s="25"/>
      <c r="J34" s="26"/>
      <c r="K34" s="11"/>
    </row>
    <row r="35" spans="1:11" ht="12.75">
      <c r="A35" s="11"/>
      <c r="B35" s="10"/>
      <c r="C35" s="10"/>
      <c r="D35" s="10"/>
      <c r="E35" s="10"/>
      <c r="F35" s="10"/>
      <c r="G35" s="10"/>
      <c r="H35" s="10"/>
      <c r="I35" s="25"/>
      <c r="J35" s="26"/>
      <c r="K35" s="11"/>
    </row>
    <row r="36" spans="1:11" ht="12.75">
      <c r="A36" s="11"/>
      <c r="B36" s="10" t="s">
        <v>4</v>
      </c>
      <c r="C36" s="10">
        <v>50000</v>
      </c>
      <c r="D36" s="15">
        <f>+F36*100/$C$32</f>
        <v>10</v>
      </c>
      <c r="E36" s="10">
        <v>50</v>
      </c>
      <c r="F36" s="10">
        <f>+E36*$D$7</f>
        <v>50000</v>
      </c>
      <c r="G36" s="14"/>
      <c r="H36" s="10"/>
      <c r="I36" s="25"/>
      <c r="J36" s="26"/>
      <c r="K36" s="11"/>
    </row>
    <row r="37" spans="1:11" ht="12.75">
      <c r="A37" s="11"/>
      <c r="B37" s="10" t="s">
        <v>5</v>
      </c>
      <c r="C37" s="10">
        <v>150000</v>
      </c>
      <c r="D37" s="15">
        <f>+F37*100/$C$32</f>
        <v>30</v>
      </c>
      <c r="E37" s="10">
        <v>150</v>
      </c>
      <c r="F37" s="10">
        <f>+E37*$D$7</f>
        <v>150000</v>
      </c>
      <c r="G37" s="14"/>
      <c r="H37" s="10"/>
      <c r="I37" s="25"/>
      <c r="J37" s="26"/>
      <c r="K37" s="11"/>
    </row>
    <row r="38" spans="1:11" ht="12.75">
      <c r="A38" s="11"/>
      <c r="B38" s="10" t="s">
        <v>25</v>
      </c>
      <c r="C38" s="10">
        <v>100000</v>
      </c>
      <c r="D38" s="15">
        <f>+F38*100/$C$32</f>
        <v>20</v>
      </c>
      <c r="E38" s="10">
        <v>100</v>
      </c>
      <c r="F38" s="10">
        <f>+E38*$D$7</f>
        <v>100000</v>
      </c>
      <c r="G38" s="14"/>
      <c r="H38" s="10"/>
      <c r="I38" s="25"/>
      <c r="J38" s="26"/>
      <c r="K38" s="11"/>
    </row>
    <row r="39" spans="1:12" s="2" customFormat="1" ht="12.75">
      <c r="A39" s="18"/>
      <c r="B39" s="19" t="s">
        <v>6</v>
      </c>
      <c r="C39" s="19">
        <v>100000</v>
      </c>
      <c r="D39" s="15">
        <f>+F39*100/$C$32</f>
        <v>20</v>
      </c>
      <c r="E39" s="19">
        <v>100</v>
      </c>
      <c r="F39" s="19">
        <v>100000</v>
      </c>
      <c r="G39" s="27"/>
      <c r="H39" s="19"/>
      <c r="I39" s="22"/>
      <c r="J39" s="23"/>
      <c r="K39" s="18"/>
      <c r="L39" s="5"/>
    </row>
    <row r="40" spans="1:12" s="2" customFormat="1" ht="12.75">
      <c r="A40" s="18"/>
      <c r="B40" s="19" t="s">
        <v>31</v>
      </c>
      <c r="C40" s="19">
        <v>100000</v>
      </c>
      <c r="D40" s="15">
        <f>+F40*100/$C$32</f>
        <v>20</v>
      </c>
      <c r="E40" s="19">
        <v>100</v>
      </c>
      <c r="F40" s="19">
        <v>100000</v>
      </c>
      <c r="G40" s="27"/>
      <c r="H40" s="19"/>
      <c r="I40" s="22"/>
      <c r="J40" s="23"/>
      <c r="K40" s="18"/>
      <c r="L40" s="5"/>
    </row>
    <row r="41" spans="1:11" ht="12.75">
      <c r="A41" s="11"/>
      <c r="B41" s="10"/>
      <c r="C41" s="10"/>
      <c r="D41" s="15"/>
      <c r="E41" s="10"/>
      <c r="F41" s="10"/>
      <c r="G41" s="14"/>
      <c r="H41" s="10"/>
      <c r="I41" s="25"/>
      <c r="J41" s="26"/>
      <c r="K41" s="11"/>
    </row>
    <row r="42" spans="1:11" ht="12.75">
      <c r="A42" s="28"/>
      <c r="B42" s="10"/>
      <c r="C42" s="10">
        <f>SUM(C36:C40)</f>
        <v>500000</v>
      </c>
      <c r="D42" s="10">
        <f>SUM(D36:D40)</f>
        <v>100</v>
      </c>
      <c r="E42" s="10">
        <f>SUM(E36:E40)</f>
        <v>500</v>
      </c>
      <c r="F42" s="10">
        <f>SUM(F36:F40)</f>
        <v>500000</v>
      </c>
      <c r="G42" s="14"/>
      <c r="H42" s="10"/>
      <c r="I42" s="25"/>
      <c r="J42" s="26"/>
      <c r="K42" s="11"/>
    </row>
    <row r="43" spans="1:11" ht="12.75">
      <c r="A43" s="28"/>
      <c r="B43" s="10"/>
      <c r="C43" s="10"/>
      <c r="D43" s="10"/>
      <c r="E43" s="10"/>
      <c r="F43" s="10"/>
      <c r="G43" s="14"/>
      <c r="H43" s="10"/>
      <c r="I43" s="25"/>
      <c r="J43" s="26"/>
      <c r="K43" s="11"/>
    </row>
    <row r="44" spans="1:12" s="4" customFormat="1" ht="12.75">
      <c r="A44" s="29"/>
      <c r="B44" s="7" t="s">
        <v>17</v>
      </c>
      <c r="C44" s="17"/>
      <c r="D44" s="17"/>
      <c r="E44" s="17"/>
      <c r="F44" s="17"/>
      <c r="G44" s="9"/>
      <c r="H44" s="17"/>
      <c r="I44" s="30"/>
      <c r="J44" s="31"/>
      <c r="K44" s="6"/>
      <c r="L44" s="3"/>
    </row>
    <row r="45" spans="1:11" ht="12.75">
      <c r="A45" s="28"/>
      <c r="B45" s="10"/>
      <c r="C45" s="10"/>
      <c r="D45" s="10"/>
      <c r="E45" s="10"/>
      <c r="F45" s="10"/>
      <c r="G45" s="14"/>
      <c r="H45" s="10"/>
      <c r="I45" s="25"/>
      <c r="J45" s="26"/>
      <c r="K45" s="11"/>
    </row>
    <row r="46" spans="1:11" ht="12.75">
      <c r="A46" s="20" t="s">
        <v>27</v>
      </c>
      <c r="B46" s="10"/>
      <c r="C46" s="10"/>
      <c r="D46" s="10"/>
      <c r="E46" s="10"/>
      <c r="F46" s="10"/>
      <c r="G46" s="14"/>
      <c r="H46" s="10"/>
      <c r="I46" s="25"/>
      <c r="J46" s="26"/>
      <c r="K46" s="11"/>
    </row>
    <row r="47" spans="1:11" ht="12.75">
      <c r="A47" s="11"/>
      <c r="B47" s="10"/>
      <c r="C47" s="10"/>
      <c r="D47" s="10"/>
      <c r="E47" s="10"/>
      <c r="F47" s="10"/>
      <c r="G47" s="10"/>
      <c r="H47" s="10"/>
      <c r="I47" s="25"/>
      <c r="J47" s="26"/>
      <c r="K47" s="11"/>
    </row>
    <row r="48" spans="1:10" ht="12.75">
      <c r="A48" s="11" t="s">
        <v>21</v>
      </c>
      <c r="B48" s="10" t="s">
        <v>12</v>
      </c>
      <c r="C48" s="32" t="s">
        <v>22</v>
      </c>
      <c r="D48" s="33" t="s">
        <v>23</v>
      </c>
      <c r="E48" s="33" t="s">
        <v>28</v>
      </c>
      <c r="F48" s="33"/>
      <c r="G48" s="33"/>
      <c r="H48" s="33"/>
      <c r="I48" s="34"/>
      <c r="J48" s="35"/>
    </row>
    <row r="49" spans="1:10" ht="12.75">
      <c r="A49" s="36">
        <v>100</v>
      </c>
      <c r="B49" s="33">
        <v>1000</v>
      </c>
      <c r="C49" s="37" t="s">
        <v>24</v>
      </c>
      <c r="D49" s="33">
        <v>3</v>
      </c>
      <c r="E49" s="33">
        <v>950</v>
      </c>
      <c r="F49" s="33"/>
      <c r="G49" s="38" t="s">
        <v>32</v>
      </c>
      <c r="H49" s="33"/>
      <c r="I49" s="34"/>
      <c r="J49" s="35"/>
    </row>
    <row r="50" spans="2:10" ht="12.75">
      <c r="B50" s="33"/>
      <c r="C50" s="33"/>
      <c r="D50" s="33"/>
      <c r="E50" s="33"/>
      <c r="F50" s="33"/>
      <c r="G50" s="33"/>
      <c r="H50" s="33"/>
      <c r="I50" s="34"/>
      <c r="J50" s="35"/>
    </row>
    <row r="51" spans="1:10" ht="12.75">
      <c r="A51" s="39" t="s">
        <v>33</v>
      </c>
      <c r="B51" s="33"/>
      <c r="C51" s="40" t="s">
        <v>34</v>
      </c>
      <c r="D51" s="33"/>
      <c r="E51" s="33"/>
      <c r="F51" s="33"/>
      <c r="G51" s="33"/>
      <c r="H51" s="33"/>
      <c r="I51" s="34"/>
      <c r="J51" s="35"/>
    </row>
    <row r="52" spans="3:7" ht="12.75">
      <c r="C52" s="41"/>
      <c r="G52" s="33"/>
    </row>
    <row r="53" spans="1:7" ht="12.75">
      <c r="A53" s="43" t="s">
        <v>35</v>
      </c>
      <c r="C53" s="43"/>
      <c r="D53" s="42">
        <v>972.22</v>
      </c>
      <c r="G53" s="33"/>
    </row>
    <row r="54" spans="6:8" ht="12.75">
      <c r="F54" s="36" t="s">
        <v>37</v>
      </c>
      <c r="G54" s="33" t="s">
        <v>22</v>
      </c>
      <c r="H54" s="36" t="s">
        <v>41</v>
      </c>
    </row>
    <row r="55" spans="1:8" ht="12.75">
      <c r="A55" s="43" t="s">
        <v>36</v>
      </c>
      <c r="F55" s="44">
        <v>972.22</v>
      </c>
      <c r="G55" s="36">
        <v>0.08</v>
      </c>
      <c r="H55" s="45">
        <f>+F55*G55</f>
        <v>77.7776</v>
      </c>
    </row>
    <row r="56" spans="3:8" ht="12.75">
      <c r="C56" s="41"/>
      <c r="H56" s="46"/>
    </row>
    <row r="57" spans="6:8" ht="12.75">
      <c r="F57" s="36" t="s">
        <v>38</v>
      </c>
      <c r="G57" s="46" t="s">
        <v>40</v>
      </c>
      <c r="H57" s="36" t="s">
        <v>41</v>
      </c>
    </row>
    <row r="58" spans="1:8" ht="12.75">
      <c r="A58" s="43" t="s">
        <v>39</v>
      </c>
      <c r="F58" s="36">
        <v>50</v>
      </c>
      <c r="G58" s="36">
        <f>1000-F55</f>
        <v>27.779999999999973</v>
      </c>
      <c r="H58" s="45">
        <f>+F58+G58</f>
        <v>77.77999999999997</v>
      </c>
    </row>
  </sheetData>
  <sheetProtection/>
  <printOptions/>
  <pageMargins left="0.75" right="0.75" top="1" bottom="1" header="0.5" footer="0.5"/>
  <pageSetup horizontalDpi="600" verticalDpi="6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18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9.140625" style="48" customWidth="1"/>
    <col min="3" max="3" width="11.7109375" style="48" bestFit="1" customWidth="1"/>
    <col min="4" max="7" width="9.140625" style="48" customWidth="1"/>
    <col min="8" max="8" width="11.28125" style="48" bestFit="1" customWidth="1"/>
    <col min="9" max="11" width="9.140625" style="48" customWidth="1"/>
    <col min="12" max="12" width="9.140625" style="47" customWidth="1"/>
  </cols>
  <sheetData>
    <row r="3" spans="2:8" ht="18.75">
      <c r="B3" s="68" t="s">
        <v>42</v>
      </c>
      <c r="C3" s="68" t="s">
        <v>43</v>
      </c>
      <c r="D3" s="68" t="s">
        <v>44</v>
      </c>
      <c r="E3" s="68" t="s">
        <v>45</v>
      </c>
      <c r="F3" s="68" t="s">
        <v>46</v>
      </c>
      <c r="G3" s="68" t="s">
        <v>47</v>
      </c>
      <c r="H3" s="68" t="s">
        <v>48</v>
      </c>
    </row>
    <row r="4" spans="2:8" ht="15.75">
      <c r="B4" s="62">
        <v>0</v>
      </c>
      <c r="C4" s="66">
        <f>(1+$C$12)^B4</f>
        <v>1</v>
      </c>
      <c r="D4" s="66">
        <f>1/C4</f>
        <v>1</v>
      </c>
      <c r="E4" s="67">
        <v>20000</v>
      </c>
      <c r="F4" s="67">
        <v>0</v>
      </c>
      <c r="G4" s="67">
        <f>+E4*D4</f>
        <v>20000</v>
      </c>
      <c r="H4" s="65">
        <f>+F4*D4</f>
        <v>0</v>
      </c>
    </row>
    <row r="5" spans="2:8" ht="15.75">
      <c r="B5" s="62">
        <v>1</v>
      </c>
      <c r="C5" s="66">
        <f aca="true" t="shared" si="0" ref="C5:C10">(1+$C$12)^B5</f>
        <v>1.05</v>
      </c>
      <c r="D5" s="66">
        <f aca="true" t="shared" si="1" ref="D5:D10">1/C5</f>
        <v>0.9523809523809523</v>
      </c>
      <c r="E5" s="67"/>
      <c r="F5" s="67">
        <v>1000</v>
      </c>
      <c r="G5" s="67"/>
      <c r="H5" s="65">
        <f aca="true" t="shared" si="2" ref="H5:H10">+F5*D5</f>
        <v>952.3809523809523</v>
      </c>
    </row>
    <row r="6" spans="2:8" ht="15.75">
      <c r="B6" s="62">
        <v>2</v>
      </c>
      <c r="C6" s="66">
        <f t="shared" si="0"/>
        <v>1.1025</v>
      </c>
      <c r="D6" s="66">
        <f t="shared" si="1"/>
        <v>0.9070294784580498</v>
      </c>
      <c r="E6" s="67"/>
      <c r="F6" s="67">
        <v>2000</v>
      </c>
      <c r="G6" s="67"/>
      <c r="H6" s="65">
        <f t="shared" si="2"/>
        <v>1814.0589569160995</v>
      </c>
    </row>
    <row r="7" spans="2:8" ht="15.75">
      <c r="B7" s="62">
        <v>3</v>
      </c>
      <c r="C7" s="66">
        <f t="shared" si="0"/>
        <v>1.1576250000000001</v>
      </c>
      <c r="D7" s="66">
        <f t="shared" si="1"/>
        <v>0.863837598531476</v>
      </c>
      <c r="E7" s="67"/>
      <c r="F7" s="67">
        <v>4000</v>
      </c>
      <c r="G7" s="67"/>
      <c r="H7" s="65">
        <f t="shared" si="2"/>
        <v>3455.350394125904</v>
      </c>
    </row>
    <row r="8" spans="2:8" ht="15.75">
      <c r="B8" s="62">
        <v>4</v>
      </c>
      <c r="C8" s="66">
        <f t="shared" si="0"/>
        <v>1.21550625</v>
      </c>
      <c r="D8" s="66">
        <f t="shared" si="1"/>
        <v>0.822702474791882</v>
      </c>
      <c r="E8" s="67"/>
      <c r="F8" s="67">
        <v>6000</v>
      </c>
      <c r="G8" s="67"/>
      <c r="H8" s="65">
        <f t="shared" si="2"/>
        <v>4936.214848751291</v>
      </c>
    </row>
    <row r="9" spans="2:8" ht="15.75">
      <c r="B9" s="62">
        <v>5</v>
      </c>
      <c r="C9" s="66">
        <f t="shared" si="0"/>
        <v>1.2762815625000001</v>
      </c>
      <c r="D9" s="66">
        <f t="shared" si="1"/>
        <v>0.783526166468459</v>
      </c>
      <c r="E9" s="67"/>
      <c r="F9" s="67">
        <v>8000</v>
      </c>
      <c r="G9" s="67"/>
      <c r="H9" s="65">
        <f t="shared" si="2"/>
        <v>6268.209331747672</v>
      </c>
    </row>
    <row r="10" spans="2:8" ht="15.75">
      <c r="B10" s="62">
        <v>6</v>
      </c>
      <c r="C10" s="66">
        <f t="shared" si="0"/>
        <v>1.340095640625</v>
      </c>
      <c r="D10" s="66">
        <f t="shared" si="1"/>
        <v>0.7462153966366276</v>
      </c>
      <c r="E10" s="67"/>
      <c r="F10" s="67">
        <v>16000</v>
      </c>
      <c r="G10" s="67"/>
      <c r="H10" s="65">
        <f t="shared" si="2"/>
        <v>11939.446346186041</v>
      </c>
    </row>
    <row r="11" spans="2:8" ht="15.75">
      <c r="B11" s="67"/>
      <c r="C11" s="67"/>
      <c r="D11" s="67"/>
      <c r="E11" s="67"/>
      <c r="F11" s="67"/>
      <c r="G11" s="67"/>
      <c r="H11" s="67"/>
    </row>
    <row r="12" spans="2:8" ht="15.75">
      <c r="B12" s="68" t="s">
        <v>49</v>
      </c>
      <c r="C12" s="68">
        <v>0.05</v>
      </c>
      <c r="D12" s="67"/>
      <c r="E12" s="67"/>
      <c r="F12" s="67"/>
      <c r="G12" s="67"/>
      <c r="H12" s="65"/>
    </row>
    <row r="14" spans="2:8" ht="15.75">
      <c r="B14" s="54"/>
      <c r="C14" s="54"/>
      <c r="D14" s="54"/>
      <c r="E14" s="54"/>
      <c r="F14" s="54"/>
      <c r="G14" s="54">
        <f>SUM(G4:G12)</f>
        <v>20000</v>
      </c>
      <c r="H14" s="63">
        <f>SUM(H4:H12)</f>
        <v>29365.66083010796</v>
      </c>
    </row>
    <row r="15" spans="2:7" ht="15.75">
      <c r="B15" s="76" t="s">
        <v>54</v>
      </c>
      <c r="C15" s="76"/>
      <c r="D15" s="60">
        <f>+H14-G14</f>
        <v>9365.660830107961</v>
      </c>
      <c r="E15" s="54"/>
      <c r="F15" s="54"/>
      <c r="G15" s="54"/>
    </row>
    <row r="16" spans="2:7" ht="15.75">
      <c r="B16" s="52"/>
      <c r="C16" s="52"/>
      <c r="D16" s="52"/>
      <c r="E16" s="54"/>
      <c r="F16" s="54"/>
      <c r="G16" s="54"/>
    </row>
    <row r="17" spans="2:8" ht="15.75">
      <c r="B17" s="76" t="s">
        <v>55</v>
      </c>
      <c r="C17" s="76"/>
      <c r="D17" s="64">
        <f>+H14/G14</f>
        <v>1.468283041505398</v>
      </c>
      <c r="E17" s="54"/>
      <c r="F17" s="53"/>
      <c r="G17" s="74" t="s">
        <v>56</v>
      </c>
      <c r="H17" s="75"/>
    </row>
    <row r="18" ht="15.75">
      <c r="B18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0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11.7109375" style="52" customWidth="1"/>
    <col min="2" max="7" width="11.7109375" style="54" customWidth="1"/>
    <col min="8" max="8" width="11.7109375" style="52" customWidth="1"/>
    <col min="9" max="9" width="11.7109375" style="54" customWidth="1"/>
    <col min="10" max="11" width="11.7109375" style="52" customWidth="1"/>
    <col min="12" max="12" width="11.7109375" style="56" customWidth="1"/>
    <col min="13" max="24" width="9.140625" style="50" customWidth="1"/>
  </cols>
  <sheetData>
    <row r="2" spans="2:5" ht="15.75">
      <c r="B2" s="71" t="s">
        <v>22</v>
      </c>
      <c r="C2" s="71">
        <v>0.1</v>
      </c>
      <c r="E2" s="55"/>
    </row>
    <row r="4" spans="1:24" s="1" customFormat="1" ht="18.75">
      <c r="A4" s="54"/>
      <c r="B4" s="69" t="s">
        <v>42</v>
      </c>
      <c r="C4" s="70" t="s">
        <v>44</v>
      </c>
      <c r="D4" s="69" t="s">
        <v>50</v>
      </c>
      <c r="E4" s="69" t="s">
        <v>51</v>
      </c>
      <c r="F4" s="69" t="s">
        <v>53</v>
      </c>
      <c r="G4" s="69" t="s">
        <v>48</v>
      </c>
      <c r="H4" s="54"/>
      <c r="I4" s="54"/>
      <c r="J4" s="54"/>
      <c r="K4" s="54"/>
      <c r="L4" s="57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2:7" ht="15.75">
      <c r="B5" s="61">
        <v>0</v>
      </c>
      <c r="C5" s="61">
        <f aca="true" t="shared" si="0" ref="C5:C15">1/((1+$C$2)^B5)</f>
        <v>1</v>
      </c>
      <c r="D5" s="61">
        <v>15000</v>
      </c>
      <c r="E5" s="61">
        <v>0</v>
      </c>
      <c r="F5" s="61">
        <f aca="true" t="shared" si="1" ref="F5:F15">+D5*C5</f>
        <v>15000</v>
      </c>
      <c r="G5" s="61">
        <f aca="true" t="shared" si="2" ref="G5:G15">+E5*C5</f>
        <v>0</v>
      </c>
    </row>
    <row r="6" spans="2:7" ht="15.75">
      <c r="B6" s="61">
        <v>1</v>
      </c>
      <c r="C6" s="66">
        <f t="shared" si="0"/>
        <v>0.9090909090909091</v>
      </c>
      <c r="D6" s="61">
        <v>15000</v>
      </c>
      <c r="E6" s="61">
        <v>0</v>
      </c>
      <c r="F6" s="65">
        <f t="shared" si="1"/>
        <v>13636.363636363636</v>
      </c>
      <c r="G6" s="61">
        <f t="shared" si="2"/>
        <v>0</v>
      </c>
    </row>
    <row r="7" spans="2:10" ht="15.75">
      <c r="B7" s="61">
        <v>2</v>
      </c>
      <c r="C7" s="66">
        <f t="shared" si="0"/>
        <v>0.8264462809917354</v>
      </c>
      <c r="D7" s="61">
        <v>0</v>
      </c>
      <c r="E7" s="61">
        <v>6000</v>
      </c>
      <c r="F7" s="61">
        <f t="shared" si="1"/>
        <v>0</v>
      </c>
      <c r="G7" s="65">
        <f t="shared" si="2"/>
        <v>4958.6776859504125</v>
      </c>
      <c r="J7" s="58"/>
    </row>
    <row r="8" spans="2:7" ht="15.75">
      <c r="B8" s="61">
        <v>3</v>
      </c>
      <c r="C8" s="66">
        <f t="shared" si="0"/>
        <v>0.7513148009015775</v>
      </c>
      <c r="D8" s="61">
        <v>0</v>
      </c>
      <c r="E8" s="61">
        <v>6000</v>
      </c>
      <c r="F8" s="61">
        <f t="shared" si="1"/>
        <v>0</v>
      </c>
      <c r="G8" s="65">
        <f t="shared" si="2"/>
        <v>4507.888805409465</v>
      </c>
    </row>
    <row r="9" spans="2:7" ht="15.75">
      <c r="B9" s="61">
        <v>4</v>
      </c>
      <c r="C9" s="66">
        <f t="shared" si="0"/>
        <v>0.6830134553650705</v>
      </c>
      <c r="D9" s="61">
        <v>0</v>
      </c>
      <c r="E9" s="61">
        <v>6000</v>
      </c>
      <c r="F9" s="61">
        <f t="shared" si="1"/>
        <v>0</v>
      </c>
      <c r="G9" s="65">
        <f t="shared" si="2"/>
        <v>4098.080732190423</v>
      </c>
    </row>
    <row r="10" spans="2:10" ht="15.75">
      <c r="B10" s="61">
        <v>5</v>
      </c>
      <c r="C10" s="66">
        <f t="shared" si="0"/>
        <v>0.6209213230591549</v>
      </c>
      <c r="D10" s="61">
        <v>0</v>
      </c>
      <c r="E10" s="61">
        <v>6000</v>
      </c>
      <c r="F10" s="61">
        <f t="shared" si="1"/>
        <v>0</v>
      </c>
      <c r="G10" s="65">
        <f t="shared" si="2"/>
        <v>3725.5279383549296</v>
      </c>
      <c r="J10" s="59"/>
    </row>
    <row r="11" spans="2:7" ht="15.75">
      <c r="B11" s="61">
        <v>6</v>
      </c>
      <c r="C11" s="66">
        <f t="shared" si="0"/>
        <v>0.5644739300537772</v>
      </c>
      <c r="D11" s="61">
        <v>0</v>
      </c>
      <c r="E11" s="61">
        <v>6000</v>
      </c>
      <c r="F11" s="61">
        <f t="shared" si="1"/>
        <v>0</v>
      </c>
      <c r="G11" s="65">
        <f t="shared" si="2"/>
        <v>3386.8435803226635</v>
      </c>
    </row>
    <row r="12" spans="2:7" ht="15.75">
      <c r="B12" s="61">
        <v>7</v>
      </c>
      <c r="C12" s="66">
        <f t="shared" si="0"/>
        <v>0.5131581182307065</v>
      </c>
      <c r="D12" s="61">
        <v>0</v>
      </c>
      <c r="E12" s="61">
        <v>6000</v>
      </c>
      <c r="F12" s="61">
        <f t="shared" si="1"/>
        <v>0</v>
      </c>
      <c r="G12" s="65">
        <f t="shared" si="2"/>
        <v>3078.9487093842386</v>
      </c>
    </row>
    <row r="13" spans="2:7" ht="15.75">
      <c r="B13" s="61">
        <v>8</v>
      </c>
      <c r="C13" s="66">
        <f t="shared" si="0"/>
        <v>0.46650738020973315</v>
      </c>
      <c r="D13" s="61">
        <v>0</v>
      </c>
      <c r="E13" s="61">
        <v>6000</v>
      </c>
      <c r="F13" s="61">
        <f t="shared" si="1"/>
        <v>0</v>
      </c>
      <c r="G13" s="65">
        <f t="shared" si="2"/>
        <v>2799.0442812583988</v>
      </c>
    </row>
    <row r="14" spans="2:7" ht="15.75">
      <c r="B14" s="61">
        <v>9</v>
      </c>
      <c r="C14" s="66">
        <f t="shared" si="0"/>
        <v>0.42409761837248466</v>
      </c>
      <c r="D14" s="61">
        <v>0</v>
      </c>
      <c r="E14" s="61">
        <v>6000</v>
      </c>
      <c r="F14" s="61">
        <f t="shared" si="1"/>
        <v>0</v>
      </c>
      <c r="G14" s="65">
        <f t="shared" si="2"/>
        <v>2544.5857102349078</v>
      </c>
    </row>
    <row r="15" spans="2:7" ht="15.75">
      <c r="B15" s="61">
        <v>10</v>
      </c>
      <c r="C15" s="66">
        <f t="shared" si="0"/>
        <v>0.3855432894295315</v>
      </c>
      <c r="D15" s="61">
        <v>0</v>
      </c>
      <c r="E15" s="61">
        <v>6000</v>
      </c>
      <c r="F15" s="61">
        <f t="shared" si="1"/>
        <v>0</v>
      </c>
      <c r="G15" s="65">
        <f t="shared" si="2"/>
        <v>2313.259736577189</v>
      </c>
    </row>
    <row r="17" spans="6:7" ht="15.75">
      <c r="F17" s="63">
        <f>SUM(F5:F15)</f>
        <v>28636.363636363636</v>
      </c>
      <c r="G17" s="63">
        <f>SUM(G5:G15)</f>
        <v>31412.85717968263</v>
      </c>
    </row>
    <row r="18" spans="2:4" ht="15.75">
      <c r="B18" s="72" t="s">
        <v>54</v>
      </c>
      <c r="C18" s="52"/>
      <c r="D18" s="60">
        <f>+G17-F17</f>
        <v>2776.493543318993</v>
      </c>
    </row>
    <row r="19" spans="2:4" ht="15.75">
      <c r="B19" s="52"/>
      <c r="C19" s="52"/>
      <c r="D19" s="52"/>
    </row>
    <row r="20" spans="2:8" ht="15.75">
      <c r="B20" s="72" t="s">
        <v>55</v>
      </c>
      <c r="C20" s="52"/>
      <c r="D20" s="64">
        <f>+G17/F17</f>
        <v>1.0969569173857425</v>
      </c>
      <c r="F20" s="71"/>
      <c r="G20" s="73" t="s">
        <v>52</v>
      </c>
      <c r="H20" s="72"/>
    </row>
  </sheetData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Gmarangoni</cp:lastModifiedBy>
  <cp:lastPrinted>2009-11-18T15:36:33Z</cp:lastPrinted>
  <dcterms:created xsi:type="dcterms:W3CDTF">2005-08-27T07:01:43Z</dcterms:created>
  <dcterms:modified xsi:type="dcterms:W3CDTF">2009-12-16T16:01:26Z</dcterms:modified>
  <cp:category/>
  <cp:version/>
  <cp:contentType/>
  <cp:contentStatus/>
</cp:coreProperties>
</file>